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kawano\Google ドライブ\01_ISOコンサル事業部\02_技術\Excel版マニュアル\CodeName007_ISO9001ISO14001OHSAS18001\リスクアセスメント\"/>
    </mc:Choice>
  </mc:AlternateContent>
  <bookViews>
    <workbookView xWindow="0" yWindow="0" windowWidth="14445" windowHeight="7530" tabRatio="764"/>
  </bookViews>
  <sheets>
    <sheet name="操作手順" sheetId="15" r:id="rId1"/>
    <sheet name="入力画面" sheetId="7" r:id="rId2"/>
    <sheet name="環境（土木工事＆間接部門）" sheetId="8" r:id="rId3"/>
    <sheet name="土木現場用リスクアセスメント表" sheetId="11" r:id="rId4"/>
    <sheet name="環境法規制等" sheetId="13" r:id="rId5"/>
    <sheet name="現場用環境法規制等" sheetId="14" r:id="rId6"/>
    <sheet name="野生動物の重要種一覧表（鹿児島）" sheetId="16" r:id="rId7"/>
    <sheet name="野生植物の重要種一覧表（鹿児島）" sheetId="17" r:id="rId8"/>
    <sheet name="評価表" sheetId="6" r:id="rId9"/>
  </sheets>
  <definedNames>
    <definedName name="_xlnm._FilterDatabase" localSheetId="2" hidden="1">'環境（土木工事＆間接部門）'!$A$17:$AO$172</definedName>
    <definedName name="_xlnm._FilterDatabase" localSheetId="4" hidden="1">環境法規制等!$A$4:$F$44</definedName>
    <definedName name="_xlnm._FilterDatabase" localSheetId="5" hidden="1">現場用環境法規制等!#REF!</definedName>
    <definedName name="_xlnm._FilterDatabase" localSheetId="3" hidden="1">土木現場用リスクアセスメント表!$A$3:$AP$17</definedName>
    <definedName name="_xlnm.Criteria" localSheetId="1">入力画面!$B$73:$C$163</definedName>
    <definedName name="_xlnm.Extract" localSheetId="5">現場用環境法規制等!#REF!</definedName>
    <definedName name="_xlnm.Extract" localSheetId="3">土木現場用リスクアセスメント表!#REF!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2">'環境（土木工事＆間接部門）'!$2:$16</definedName>
    <definedName name="_xlnm.Print_Titles" localSheetId="4">環境法規制等!$2:$3</definedName>
    <definedName name="_xlnm.Print_Titles" localSheetId="5">現場用環境法規制等!$1:$4</definedName>
    <definedName name="_xlnm.Print_Titles" localSheetId="3">土木現場用リスクアセスメント表!$1:$17</definedName>
  </definedNames>
  <calcPr calcId="152511"/>
</workbook>
</file>

<file path=xl/calcChain.xml><?xml version="1.0" encoding="utf-8"?>
<calcChain xmlns="http://schemas.openxmlformats.org/spreadsheetml/2006/main">
  <c r="AE30" i="8" l="1"/>
  <c r="AM30" i="8"/>
  <c r="AE31" i="8"/>
  <c r="AM31" i="8"/>
  <c r="AE32" i="8"/>
  <c r="AM32" i="8"/>
  <c r="AE33" i="8"/>
  <c r="AM33" i="8"/>
  <c r="AE34" i="8"/>
  <c r="AM34" i="8"/>
  <c r="B163" i="7" l="1"/>
  <c r="B162" i="7"/>
  <c r="B161" i="7"/>
  <c r="B160" i="7"/>
  <c r="B159" i="7"/>
  <c r="B158" i="7"/>
  <c r="B193" i="7"/>
  <c r="B192" i="7"/>
  <c r="B191" i="7"/>
  <c r="B190" i="7"/>
  <c r="B189" i="7"/>
  <c r="B188" i="7"/>
  <c r="B187" i="7"/>
  <c r="B186" i="7"/>
  <c r="B185" i="7"/>
  <c r="B184" i="7"/>
  <c r="B183" i="7"/>
  <c r="B182" i="7"/>
  <c r="B181" i="7"/>
  <c r="B180" i="7"/>
  <c r="B179" i="7"/>
  <c r="B178" i="7"/>
  <c r="B177" i="7"/>
  <c r="B176" i="7"/>
  <c r="B174" i="7"/>
  <c r="B175" i="7"/>
  <c r="B173" i="7"/>
  <c r="B172" i="7"/>
  <c r="B171" i="7"/>
  <c r="B170" i="7"/>
  <c r="B169" i="7"/>
  <c r="B168" i="7"/>
  <c r="B167" i="7"/>
  <c r="B166" i="7"/>
  <c r="B165" i="7"/>
  <c r="B164" i="7"/>
  <c r="G14" i="17"/>
  <c r="G14" i="16"/>
  <c r="F113" i="7"/>
  <c r="F112" i="7"/>
  <c r="F111" i="7"/>
  <c r="F110" i="7"/>
  <c r="F109" i="7"/>
  <c r="F108" i="7"/>
  <c r="F107" i="7"/>
  <c r="F106" i="7"/>
  <c r="F105" i="7"/>
  <c r="F104" i="7"/>
  <c r="F103" i="7"/>
  <c r="F102" i="7"/>
  <c r="F101" i="7"/>
  <c r="F100" i="7"/>
  <c r="F99" i="7"/>
  <c r="F98" i="7"/>
  <c r="F97" i="7"/>
  <c r="F96" i="7"/>
  <c r="F95" i="7"/>
  <c r="F74" i="7"/>
  <c r="D2" i="14"/>
  <c r="D1" i="14"/>
  <c r="F94" i="7"/>
  <c r="F93" i="7"/>
  <c r="F92" i="7"/>
  <c r="F91" i="7"/>
  <c r="F90" i="7"/>
  <c r="F89" i="7"/>
  <c r="F88" i="7"/>
  <c r="F87" i="7"/>
  <c r="F86" i="7"/>
  <c r="F85" i="7"/>
  <c r="F84" i="7"/>
  <c r="F83" i="7"/>
  <c r="F82" i="7"/>
  <c r="F81" i="7"/>
  <c r="F80" i="7"/>
  <c r="F79" i="7"/>
  <c r="F78" i="7"/>
  <c r="F77" i="7"/>
  <c r="F76" i="7"/>
  <c r="F75" i="7"/>
  <c r="C2" i="11"/>
  <c r="C1" i="11"/>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5" i="7"/>
  <c r="B126"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AE18" i="8"/>
  <c r="AM18" i="8"/>
  <c r="AE19" i="8"/>
  <c r="AM19" i="8"/>
  <c r="AE20" i="8"/>
  <c r="AM20" i="8"/>
  <c r="AE21" i="8"/>
  <c r="AM21" i="8"/>
  <c r="AE22" i="8"/>
  <c r="AM22" i="8"/>
  <c r="AE23" i="8"/>
  <c r="AM23" i="8"/>
  <c r="AE24" i="8"/>
  <c r="AM24" i="8"/>
  <c r="AE25" i="8"/>
  <c r="AM25" i="8"/>
  <c r="AE26" i="8"/>
  <c r="AM26" i="8"/>
  <c r="AE27" i="8"/>
  <c r="AM27" i="8"/>
  <c r="AE28" i="8"/>
  <c r="AM28" i="8"/>
  <c r="AE29" i="8"/>
  <c r="AM29" i="8"/>
</calcChain>
</file>

<file path=xl/sharedStrings.xml><?xml version="1.0" encoding="utf-8"?>
<sst xmlns="http://schemas.openxmlformats.org/spreadsheetml/2006/main" count="2023" uniqueCount="454">
  <si>
    <t>○</t>
    <phoneticPr fontId="1"/>
  </si>
  <si>
    <t>直接</t>
    <rPh sb="0" eb="2">
      <t>チョクセツ</t>
    </rPh>
    <phoneticPr fontId="1"/>
  </si>
  <si>
    <t>間接</t>
    <rPh sb="0" eb="2">
      <t>カンセツ</t>
    </rPh>
    <phoneticPr fontId="1"/>
  </si>
  <si>
    <t>定常</t>
    <rPh sb="0" eb="2">
      <t>テイジョウ</t>
    </rPh>
    <phoneticPr fontId="1"/>
  </si>
  <si>
    <t>非定常</t>
    <rPh sb="0" eb="1">
      <t>ヒ</t>
    </rPh>
    <rPh sb="1" eb="3">
      <t>テイジョウ</t>
    </rPh>
    <phoneticPr fontId="1"/>
  </si>
  <si>
    <t>緊急</t>
    <rPh sb="0" eb="2">
      <t>キンキュウ</t>
    </rPh>
    <phoneticPr fontId="1"/>
  </si>
  <si>
    <t>○</t>
  </si>
  <si>
    <t>業務内容
(作業╱工程╱設備╱材料等)</t>
    <rPh sb="0" eb="2">
      <t>ギョウム</t>
    </rPh>
    <rPh sb="2" eb="4">
      <t>ナイヨウ</t>
    </rPh>
    <rPh sb="6" eb="8">
      <t>サギョウ</t>
    </rPh>
    <rPh sb="9" eb="11">
      <t>コウテイ</t>
    </rPh>
    <rPh sb="12" eb="14">
      <t>セツビ</t>
    </rPh>
    <rPh sb="15" eb="17">
      <t>ザイリョウ</t>
    </rPh>
    <rPh sb="17" eb="18">
      <t>トウ</t>
    </rPh>
    <phoneticPr fontId="1"/>
  </si>
  <si>
    <t>判定結果</t>
    <rPh sb="0" eb="2">
      <t>ハンテイ</t>
    </rPh>
    <rPh sb="2" eb="4">
      <t>ケッカ</t>
    </rPh>
    <phoneticPr fontId="1"/>
  </si>
  <si>
    <t>結果の重大性（程度）</t>
    <rPh sb="0" eb="2">
      <t>ケッカ</t>
    </rPh>
    <rPh sb="3" eb="6">
      <t>ジュウダイセイ</t>
    </rPh>
    <rPh sb="7" eb="9">
      <t>テイド</t>
    </rPh>
    <phoneticPr fontId="1"/>
  </si>
  <si>
    <t>発生の可能性（頻度）</t>
    <rPh sb="0" eb="2">
      <t>ハッセイ</t>
    </rPh>
    <rPh sb="3" eb="6">
      <t>カノウセイ</t>
    </rPh>
    <rPh sb="7" eb="9">
      <t>ヒンド</t>
    </rPh>
    <phoneticPr fontId="1"/>
  </si>
  <si>
    <t>結果の重大性(1～5段階)と発生の可能性(1～5段階)により評価を行う。</t>
    <rPh sb="0" eb="2">
      <t>ケッカ</t>
    </rPh>
    <rPh sb="3" eb="6">
      <t>ジュウダイセイ</t>
    </rPh>
    <rPh sb="10" eb="12">
      <t>ダンカイ</t>
    </rPh>
    <rPh sb="14" eb="16">
      <t>ハッセイ</t>
    </rPh>
    <rPh sb="17" eb="20">
      <t>カノウセイ</t>
    </rPh>
    <rPh sb="24" eb="26">
      <t>ダンカイ</t>
    </rPh>
    <rPh sb="30" eb="32">
      <t>ヒョウカ</t>
    </rPh>
    <rPh sb="33" eb="34">
      <t>オコナ</t>
    </rPh>
    <phoneticPr fontId="1"/>
  </si>
  <si>
    <t>ハザード評価表</t>
    <rPh sb="4" eb="6">
      <t>ヒョウカ</t>
    </rPh>
    <rPh sb="6" eb="7">
      <t>ヒョウ</t>
    </rPh>
    <phoneticPr fontId="1"/>
  </si>
  <si>
    <t>○</t>
    <phoneticPr fontId="1"/>
  </si>
  <si>
    <t>A</t>
  </si>
  <si>
    <t>A</t>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</si>
  <si>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</si>
  <si>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</si>
  <si>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</si>
  <si>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</si>
  <si>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</si>
  <si>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</si>
  <si>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</si>
  <si>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</si>
  <si>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</si>
  <si>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L</t>
    <phoneticPr fontId="1"/>
  </si>
  <si>
    <t>K</t>
    <phoneticPr fontId="1"/>
  </si>
  <si>
    <t>M</t>
    <phoneticPr fontId="1"/>
  </si>
  <si>
    <t>N</t>
    <phoneticPr fontId="1"/>
  </si>
  <si>
    <t>O</t>
    <phoneticPr fontId="1"/>
  </si>
  <si>
    <t>P</t>
    <phoneticPr fontId="1"/>
  </si>
  <si>
    <t>Q</t>
    <phoneticPr fontId="1"/>
  </si>
  <si>
    <t>R</t>
    <phoneticPr fontId="1"/>
  </si>
  <si>
    <t>S</t>
    <phoneticPr fontId="1"/>
  </si>
  <si>
    <t>T</t>
    <phoneticPr fontId="1"/>
  </si>
  <si>
    <t>U</t>
    <phoneticPr fontId="1"/>
  </si>
  <si>
    <t>V</t>
    <phoneticPr fontId="1"/>
  </si>
  <si>
    <t>X</t>
    <phoneticPr fontId="1"/>
  </si>
  <si>
    <t>Y</t>
    <phoneticPr fontId="1"/>
  </si>
  <si>
    <t>Z</t>
    <phoneticPr fontId="1"/>
  </si>
  <si>
    <t>リスク影響再評価</t>
    <rPh sb="5" eb="6">
      <t>サイ</t>
    </rPh>
    <phoneticPr fontId="1"/>
  </si>
  <si>
    <t>●</t>
  </si>
  <si>
    <t>●</t>
    <phoneticPr fontId="1"/>
  </si>
  <si>
    <t>△</t>
    <phoneticPr fontId="1"/>
  </si>
  <si>
    <t>―</t>
    <phoneticPr fontId="1"/>
  </si>
  <si>
    <t>(1)　リスク区分</t>
    <rPh sb="7" eb="9">
      <t>クブン</t>
    </rPh>
    <phoneticPr fontId="1"/>
  </si>
  <si>
    <t>(2)　経緯</t>
    <rPh sb="4" eb="6">
      <t>ケイイ</t>
    </rPh>
    <phoneticPr fontId="1"/>
  </si>
  <si>
    <t>リスク評価</t>
    <phoneticPr fontId="1"/>
  </si>
  <si>
    <t>過去</t>
    <rPh sb="0" eb="2">
      <t>カコ</t>
    </rPh>
    <phoneticPr fontId="1"/>
  </si>
  <si>
    <t>現在</t>
    <rPh sb="0" eb="2">
      <t>ゲンザイ</t>
    </rPh>
    <phoneticPr fontId="1"/>
  </si>
  <si>
    <t>未来</t>
    <rPh sb="0" eb="2">
      <t>ミライ</t>
    </rPh>
    <phoneticPr fontId="1"/>
  </si>
  <si>
    <t>区分
(1)</t>
    <rPh sb="0" eb="2">
      <t>クブン</t>
    </rPh>
    <phoneticPr fontId="1"/>
  </si>
  <si>
    <t>経緯
(2)</t>
    <rPh sb="0" eb="2">
      <t>ケイイ</t>
    </rPh>
    <phoneticPr fontId="1"/>
  </si>
  <si>
    <t>事態区分
(3)</t>
    <rPh sb="0" eb="2">
      <t>ジタイ</t>
    </rPh>
    <rPh sb="2" eb="4">
      <t>クブン</t>
    </rPh>
    <phoneticPr fontId="1"/>
  </si>
  <si>
    <t>(3)　リスク事態区分</t>
    <rPh sb="7" eb="9">
      <t>ジタイ</t>
    </rPh>
    <rPh sb="9" eb="11">
      <t>クブン</t>
    </rPh>
    <phoneticPr fontId="1"/>
  </si>
  <si>
    <t>定常</t>
    <rPh sb="0" eb="2">
      <t>テイジョウ</t>
    </rPh>
    <phoneticPr fontId="1"/>
  </si>
  <si>
    <t>非定常</t>
    <rPh sb="0" eb="3">
      <t>ヒテイジョウ</t>
    </rPh>
    <phoneticPr fontId="1"/>
  </si>
  <si>
    <t>緊急</t>
    <rPh sb="0" eb="2">
      <t>キンキュウ</t>
    </rPh>
    <phoneticPr fontId="1"/>
  </si>
  <si>
    <t>□　目標設定
□　維持・管理
□　手順書</t>
    <rPh sb="2" eb="4">
      <t>モクヒョウ</t>
    </rPh>
    <rPh sb="4" eb="6">
      <t>セッテイ</t>
    </rPh>
    <rPh sb="9" eb="11">
      <t>イジ</t>
    </rPh>
    <rPh sb="12" eb="14">
      <t>カンリ</t>
    </rPh>
    <rPh sb="17" eb="20">
      <t>テジュンショ</t>
    </rPh>
    <phoneticPr fontId="1"/>
  </si>
  <si>
    <t>管理策の検討</t>
    <rPh sb="0" eb="2">
      <t>カンリ</t>
    </rPh>
    <rPh sb="2" eb="3">
      <t>サク</t>
    </rPh>
    <rPh sb="4" eb="6">
      <t>ケントウ</t>
    </rPh>
    <phoneticPr fontId="1"/>
  </si>
  <si>
    <t>法規制等
その他の
要求事項</t>
    <rPh sb="3" eb="4">
      <t>トウ</t>
    </rPh>
    <phoneticPr fontId="1"/>
  </si>
  <si>
    <t>B</t>
    <phoneticPr fontId="1"/>
  </si>
  <si>
    <t>C</t>
    <phoneticPr fontId="1"/>
  </si>
  <si>
    <t>e</t>
    <phoneticPr fontId="1"/>
  </si>
  <si>
    <t>f</t>
    <phoneticPr fontId="1"/>
  </si>
  <si>
    <t>i</t>
    <phoneticPr fontId="1"/>
  </si>
  <si>
    <t>j</t>
    <phoneticPr fontId="1"/>
  </si>
  <si>
    <t>k</t>
    <phoneticPr fontId="1"/>
  </si>
  <si>
    <t>n</t>
    <phoneticPr fontId="1"/>
  </si>
  <si>
    <t>q</t>
    <phoneticPr fontId="1"/>
  </si>
  <si>
    <t>a</t>
    <phoneticPr fontId="1"/>
  </si>
  <si>
    <t>b</t>
    <phoneticPr fontId="1"/>
  </si>
  <si>
    <t>c</t>
    <phoneticPr fontId="1"/>
  </si>
  <si>
    <t>d</t>
    <phoneticPr fontId="1"/>
  </si>
  <si>
    <t>g</t>
    <phoneticPr fontId="1"/>
  </si>
  <si>
    <t>h</t>
    <phoneticPr fontId="1"/>
  </si>
  <si>
    <t>l</t>
    <phoneticPr fontId="1"/>
  </si>
  <si>
    <t>m</t>
    <phoneticPr fontId="1"/>
  </si>
  <si>
    <t>o</t>
    <phoneticPr fontId="1"/>
  </si>
  <si>
    <t>p</t>
    <phoneticPr fontId="1"/>
  </si>
  <si>
    <t>r</t>
    <phoneticPr fontId="1"/>
  </si>
  <si>
    <t>u</t>
    <phoneticPr fontId="1"/>
  </si>
  <si>
    <t>v</t>
    <phoneticPr fontId="1"/>
  </si>
  <si>
    <t>w</t>
    <phoneticPr fontId="1"/>
  </si>
  <si>
    <t>x</t>
    <phoneticPr fontId="1"/>
  </si>
  <si>
    <t>y</t>
    <phoneticPr fontId="1"/>
  </si>
  <si>
    <t>z</t>
    <phoneticPr fontId="1"/>
  </si>
  <si>
    <t>aa</t>
    <phoneticPr fontId="1"/>
  </si>
  <si>
    <t>ab</t>
    <phoneticPr fontId="1"/>
  </si>
  <si>
    <t>ac</t>
    <phoneticPr fontId="1"/>
  </si>
  <si>
    <t>ad</t>
    <phoneticPr fontId="1"/>
  </si>
  <si>
    <t>ae</t>
    <phoneticPr fontId="1"/>
  </si>
  <si>
    <t>af</t>
    <phoneticPr fontId="1"/>
  </si>
  <si>
    <t>ag</t>
    <phoneticPr fontId="1"/>
  </si>
  <si>
    <t>ah</t>
    <phoneticPr fontId="1"/>
  </si>
  <si>
    <t>ai</t>
    <phoneticPr fontId="1"/>
  </si>
  <si>
    <t>aj</t>
    <phoneticPr fontId="1"/>
  </si>
  <si>
    <t>ak</t>
    <phoneticPr fontId="1"/>
  </si>
  <si>
    <t>al</t>
    <phoneticPr fontId="1"/>
  </si>
  <si>
    <t>am</t>
    <phoneticPr fontId="1"/>
  </si>
  <si>
    <t>an</t>
    <phoneticPr fontId="1"/>
  </si>
  <si>
    <t>ao</t>
    <phoneticPr fontId="1"/>
  </si>
  <si>
    <t>a</t>
    <phoneticPr fontId="1"/>
  </si>
  <si>
    <t>am</t>
    <phoneticPr fontId="1"/>
  </si>
  <si>
    <t>○</t>
    <phoneticPr fontId="1"/>
  </si>
  <si>
    <t>Ⅰ</t>
    <phoneticPr fontId="1"/>
  </si>
  <si>
    <t>工事番号</t>
    <rPh sb="0" eb="2">
      <t>コウジ</t>
    </rPh>
    <rPh sb="2" eb="4">
      <t>バンゴウ</t>
    </rPh>
    <phoneticPr fontId="1"/>
  </si>
  <si>
    <t>W</t>
    <phoneticPr fontId="1"/>
  </si>
  <si>
    <t>Ⅱ</t>
    <phoneticPr fontId="1"/>
  </si>
  <si>
    <t>Ⅲ</t>
    <phoneticPr fontId="1"/>
  </si>
  <si>
    <t>Ⅳ</t>
    <phoneticPr fontId="1"/>
  </si>
  <si>
    <t>工事名または現場名</t>
    <rPh sb="0" eb="3">
      <t>コウジメイ</t>
    </rPh>
    <rPh sb="6" eb="8">
      <t>ゲンバ</t>
    </rPh>
    <rPh sb="8" eb="9">
      <t>メイ</t>
    </rPh>
    <phoneticPr fontId="1"/>
  </si>
  <si>
    <t>a</t>
    <phoneticPr fontId="1"/>
  </si>
  <si>
    <t>工事名／現場名</t>
    <rPh sb="0" eb="3">
      <t>コウジメイ</t>
    </rPh>
    <rPh sb="4" eb="6">
      <t>ゲンバ</t>
    </rPh>
    <rPh sb="6" eb="7">
      <t>メイ</t>
    </rPh>
    <phoneticPr fontId="1"/>
  </si>
  <si>
    <t>土木</t>
    <rPh sb="0" eb="2">
      <t>ドボク</t>
    </rPh>
    <phoneticPr fontId="1"/>
  </si>
  <si>
    <t>Ⅴ</t>
    <phoneticPr fontId="1"/>
  </si>
  <si>
    <t>Ⅵ</t>
    <phoneticPr fontId="1"/>
  </si>
  <si>
    <t>Ⅶ</t>
    <phoneticPr fontId="1"/>
  </si>
  <si>
    <t>Ⅷ</t>
    <phoneticPr fontId="1"/>
  </si>
  <si>
    <t>Ⅸ</t>
    <phoneticPr fontId="1"/>
  </si>
  <si>
    <t>Ⅹ</t>
    <phoneticPr fontId="1"/>
  </si>
  <si>
    <t>α</t>
    <phoneticPr fontId="1"/>
  </si>
  <si>
    <t>β</t>
    <phoneticPr fontId="1"/>
  </si>
  <si>
    <t>γ</t>
    <phoneticPr fontId="1"/>
  </si>
  <si>
    <t>θ</t>
    <phoneticPr fontId="1"/>
  </si>
  <si>
    <t>有効性の
評価方法</t>
    <rPh sb="0" eb="3">
      <t>ユウコウセイ</t>
    </rPh>
    <rPh sb="5" eb="7">
      <t>ヒョウカ</t>
    </rPh>
    <rPh sb="7" eb="9">
      <t>ホウホウ</t>
    </rPh>
    <phoneticPr fontId="1"/>
  </si>
  <si>
    <t>□　目標設定
■　維持・管理
□　手順書</t>
    <rPh sb="2" eb="4">
      <t>モクヒョウ</t>
    </rPh>
    <rPh sb="4" eb="6">
      <t>セッテイ</t>
    </rPh>
    <rPh sb="9" eb="11">
      <t>イジ</t>
    </rPh>
    <rPh sb="12" eb="14">
      <t>カンリ</t>
    </rPh>
    <rPh sb="17" eb="20">
      <t>テジュンショ</t>
    </rPh>
    <phoneticPr fontId="1"/>
  </si>
  <si>
    <t>●判定は、目標に設定して、○または―のリスクまで低減するか、それが出来ない場合は作業を中止する。有効性を評価する
○判定は、最小限のリスクまで低減して、維持管理する。有効性を評価する
△判定は、手順書を作成して、教育及びテストを行う
―判定は、リスク低減策を実施する</t>
    <rPh sb="1" eb="3">
      <t>ハンテイ</t>
    </rPh>
    <rPh sb="5" eb="7">
      <t>モクヒョウ</t>
    </rPh>
    <rPh sb="8" eb="10">
      <t>セッテイ</t>
    </rPh>
    <rPh sb="24" eb="26">
      <t>テイゲン</t>
    </rPh>
    <rPh sb="33" eb="35">
      <t>デキ</t>
    </rPh>
    <rPh sb="37" eb="39">
      <t>バアイ</t>
    </rPh>
    <rPh sb="40" eb="42">
      <t>サギョウ</t>
    </rPh>
    <rPh sb="43" eb="45">
      <t>チュウシ</t>
    </rPh>
    <rPh sb="48" eb="51">
      <t>ユウコウセイ</t>
    </rPh>
    <rPh sb="52" eb="54">
      <t>ヒョウカ</t>
    </rPh>
    <rPh sb="58" eb="60">
      <t>ハンテイ</t>
    </rPh>
    <rPh sb="62" eb="64">
      <t>サイショウ</t>
    </rPh>
    <rPh sb="64" eb="65">
      <t>ゲン</t>
    </rPh>
    <rPh sb="71" eb="73">
      <t>テイゲン</t>
    </rPh>
    <rPh sb="76" eb="78">
      <t>イジ</t>
    </rPh>
    <rPh sb="78" eb="80">
      <t>カンリ</t>
    </rPh>
    <rPh sb="83" eb="86">
      <t>ユウコウセイ</t>
    </rPh>
    <rPh sb="87" eb="89">
      <t>ヒョウカ</t>
    </rPh>
    <rPh sb="93" eb="95">
      <t>ハンテイ</t>
    </rPh>
    <rPh sb="97" eb="100">
      <t>テジュンショ</t>
    </rPh>
    <rPh sb="101" eb="103">
      <t>サクセイ</t>
    </rPh>
    <rPh sb="106" eb="108">
      <t>キョウイク</t>
    </rPh>
    <rPh sb="108" eb="109">
      <t>オヨ</t>
    </rPh>
    <rPh sb="114" eb="115">
      <t>オコナ</t>
    </rPh>
    <rPh sb="118" eb="120">
      <t>ハンテイ</t>
    </rPh>
    <rPh sb="125" eb="127">
      <t>テイゲン</t>
    </rPh>
    <rPh sb="127" eb="128">
      <t>サク</t>
    </rPh>
    <rPh sb="129" eb="131">
      <t>ジッシ</t>
    </rPh>
    <phoneticPr fontId="1"/>
  </si>
  <si>
    <t>該当業務（適用対象）</t>
    <phoneticPr fontId="5"/>
  </si>
  <si>
    <t>具体的な適用内容（順守事項）</t>
    <phoneticPr fontId="5"/>
  </si>
  <si>
    <t>法規制項番</t>
    <rPh sb="0" eb="1">
      <t>ホウ</t>
    </rPh>
    <rPh sb="1" eb="3">
      <t>キセイ</t>
    </rPh>
    <rPh sb="3" eb="5">
      <t>コウバン</t>
    </rPh>
    <phoneticPr fontId="5"/>
  </si>
  <si>
    <t>A</t>
    <phoneticPr fontId="1"/>
  </si>
  <si>
    <t>法規制</t>
    <rPh sb="0" eb="1">
      <t>ホウ</t>
    </rPh>
    <rPh sb="1" eb="3">
      <t>キセイ</t>
    </rPh>
    <phoneticPr fontId="1"/>
  </si>
  <si>
    <r>
      <t>※</t>
    </r>
    <r>
      <rPr>
        <b/>
        <sz val="11"/>
        <color indexed="30"/>
        <rFont val="ＭＳ Ｐゴシック"/>
        <family val="3"/>
        <charset val="128"/>
      </rPr>
      <t>実行</t>
    </r>
    <r>
      <rPr>
        <sz val="11"/>
        <rFont val="ＭＳ Ｐゴシック"/>
        <family val="3"/>
        <charset val="128"/>
      </rPr>
      <t>のボタンを押すと、この現場の●○△対象リスクが表示されます。</t>
    </r>
    <r>
      <rPr>
        <b/>
        <sz val="11"/>
        <color indexed="53"/>
        <rFont val="ＭＳ Ｐゴシック"/>
        <family val="3"/>
        <charset val="128"/>
      </rPr>
      <t>削除</t>
    </r>
    <r>
      <rPr>
        <sz val="11"/>
        <rFont val="ＭＳ Ｐゴシック"/>
        <family val="3"/>
        <charset val="128"/>
      </rPr>
      <t>のボタンを押すと、表示が消えます。現場の条件を変更した場合には必ず</t>
    </r>
    <r>
      <rPr>
        <b/>
        <sz val="11"/>
        <color indexed="53"/>
        <rFont val="ＭＳ Ｐゴシック"/>
        <family val="3"/>
        <charset val="128"/>
      </rPr>
      <t>削除</t>
    </r>
    <r>
      <rPr>
        <sz val="11"/>
        <rFont val="ＭＳ Ｐゴシック"/>
        <family val="3"/>
        <charset val="128"/>
      </rPr>
      <t>してから、</t>
    </r>
    <r>
      <rPr>
        <b/>
        <sz val="11"/>
        <color indexed="30"/>
        <rFont val="ＭＳ Ｐゴシック"/>
        <family val="3"/>
        <charset val="128"/>
      </rPr>
      <t>実行</t>
    </r>
    <r>
      <rPr>
        <sz val="11"/>
        <rFont val="ＭＳ Ｐゴシック"/>
        <family val="3"/>
        <charset val="128"/>
      </rPr>
      <t>してください。</t>
    </r>
    <rPh sb="1" eb="3">
      <t>ジッコウ</t>
    </rPh>
    <rPh sb="8" eb="9">
      <t>オ</t>
    </rPh>
    <rPh sb="14" eb="16">
      <t>ゲンバ</t>
    </rPh>
    <rPh sb="20" eb="22">
      <t>タイショウ</t>
    </rPh>
    <rPh sb="26" eb="28">
      <t>ヒョウジ</t>
    </rPh>
    <rPh sb="33" eb="35">
      <t>サクジョ</t>
    </rPh>
    <rPh sb="40" eb="41">
      <t>オ</t>
    </rPh>
    <rPh sb="44" eb="46">
      <t>ヒョウジ</t>
    </rPh>
    <rPh sb="47" eb="48">
      <t>キ</t>
    </rPh>
    <phoneticPr fontId="1"/>
  </si>
  <si>
    <t>b</t>
    <phoneticPr fontId="1"/>
  </si>
  <si>
    <t>c</t>
    <phoneticPr fontId="1"/>
  </si>
  <si>
    <t>e</t>
    <phoneticPr fontId="1"/>
  </si>
  <si>
    <t>f</t>
    <phoneticPr fontId="1"/>
  </si>
  <si>
    <t>この現場に該当するものを下記から選んで、上表の工種に☑をしてください。（複数可）</t>
    <rPh sb="2" eb="4">
      <t>ゲンバ</t>
    </rPh>
    <rPh sb="5" eb="7">
      <t>ガイトウ</t>
    </rPh>
    <rPh sb="12" eb="14">
      <t>カキ</t>
    </rPh>
    <rPh sb="16" eb="17">
      <t>エラ</t>
    </rPh>
    <rPh sb="20" eb="22">
      <t>ジョウヒョウ</t>
    </rPh>
    <rPh sb="23" eb="25">
      <t>コウシュ</t>
    </rPh>
    <rPh sb="36" eb="38">
      <t>フクスウ</t>
    </rPh>
    <rPh sb="38" eb="39">
      <t>カ</t>
    </rPh>
    <phoneticPr fontId="1"/>
  </si>
  <si>
    <t>次のことができます!(^^)!</t>
    <rPh sb="0" eb="1">
      <t>ツギ</t>
    </rPh>
    <phoneticPr fontId="1"/>
  </si>
  <si>
    <r>
      <rPr>
        <b/>
        <sz val="12"/>
        <color indexed="56"/>
        <rFont val="ＭＳ Ｐゴシック"/>
        <family val="3"/>
        <charset val="128"/>
      </rPr>
      <t>工　　種</t>
    </r>
    <r>
      <rPr>
        <sz val="11"/>
        <color indexed="56"/>
        <rFont val="ＭＳ Ｐゴシック"/>
        <family val="3"/>
        <charset val="128"/>
      </rPr>
      <t xml:space="preserve">
</t>
    </r>
    <r>
      <rPr>
        <sz val="9"/>
        <color indexed="56"/>
        <rFont val="ＭＳ Ｐゴシック"/>
        <family val="3"/>
        <charset val="128"/>
      </rPr>
      <t>　※□をクリックすると☑となります。もう一回クリックすると□となり、解除されます。</t>
    </r>
    <rPh sb="0" eb="1">
      <t>コウ</t>
    </rPh>
    <rPh sb="3" eb="4">
      <t>シュ</t>
    </rPh>
    <rPh sb="25" eb="27">
      <t>イッカイ</t>
    </rPh>
    <rPh sb="39" eb="41">
      <t>カイジョ</t>
    </rPh>
    <phoneticPr fontId="1"/>
  </si>
  <si>
    <r>
      <t>※</t>
    </r>
    <r>
      <rPr>
        <b/>
        <i/>
        <sz val="11"/>
        <color indexed="30"/>
        <rFont val="ＭＳ Ｐゴシック"/>
        <family val="3"/>
        <charset val="128"/>
      </rPr>
      <t>実行</t>
    </r>
    <r>
      <rPr>
        <b/>
        <i/>
        <sz val="11"/>
        <rFont val="ＭＳ Ｐゴシック"/>
        <family val="3"/>
        <charset val="128"/>
      </rPr>
      <t>のボタンを押すと、この現場の対象法規制等が表示されます。</t>
    </r>
    <r>
      <rPr>
        <b/>
        <i/>
        <sz val="11"/>
        <color indexed="53"/>
        <rFont val="ＭＳ Ｐゴシック"/>
        <family val="3"/>
        <charset val="128"/>
      </rPr>
      <t>削除</t>
    </r>
    <r>
      <rPr>
        <b/>
        <i/>
        <sz val="11"/>
        <rFont val="ＭＳ Ｐゴシック"/>
        <family val="3"/>
        <charset val="128"/>
      </rPr>
      <t>のボタンを押すと、表示が消えます。現場の条件を変更した場合には必ず</t>
    </r>
    <r>
      <rPr>
        <b/>
        <i/>
        <sz val="11"/>
        <color indexed="53"/>
        <rFont val="ＭＳ Ｐゴシック"/>
        <family val="3"/>
        <charset val="128"/>
      </rPr>
      <t>削除</t>
    </r>
    <r>
      <rPr>
        <b/>
        <i/>
        <sz val="11"/>
        <rFont val="ＭＳ Ｐゴシック"/>
        <family val="3"/>
        <charset val="128"/>
      </rPr>
      <t>してから、</t>
    </r>
    <r>
      <rPr>
        <b/>
        <i/>
        <sz val="11"/>
        <color indexed="30"/>
        <rFont val="ＭＳ Ｐゴシック"/>
        <family val="3"/>
        <charset val="128"/>
      </rPr>
      <t>実行</t>
    </r>
    <r>
      <rPr>
        <b/>
        <i/>
        <sz val="11"/>
        <rFont val="ＭＳ Ｐゴシック"/>
        <family val="3"/>
        <charset val="128"/>
      </rPr>
      <t>してください。</t>
    </r>
    <rPh sb="19" eb="20">
      <t>ホウ</t>
    </rPh>
    <rPh sb="20" eb="22">
      <t>キセイ</t>
    </rPh>
    <rPh sb="22" eb="23">
      <t>トウ</t>
    </rPh>
    <rPh sb="50" eb="52">
      <t>ゲンバ</t>
    </rPh>
    <rPh sb="64" eb="65">
      <t>カナラ</t>
    </rPh>
    <rPh sb="66" eb="68">
      <t>サクジョ</t>
    </rPh>
    <rPh sb="73" eb="75">
      <t>ジッコウ</t>
    </rPh>
    <phoneticPr fontId="1"/>
  </si>
  <si>
    <t>図１</t>
    <rPh sb="0" eb="1">
      <t>ズ</t>
    </rPh>
    <phoneticPr fontId="1"/>
  </si>
  <si>
    <t>次に『土木現場用リスクアセスメント表』のシートを開いてください。図２の入力画面が土木現場用です。</t>
    <rPh sb="0" eb="1">
      <t>ツギ</t>
    </rPh>
    <rPh sb="3" eb="5">
      <t>ドボク</t>
    </rPh>
    <rPh sb="5" eb="8">
      <t>ゲンバヨウ</t>
    </rPh>
    <rPh sb="17" eb="18">
      <t>ヒョウ</t>
    </rPh>
    <rPh sb="24" eb="25">
      <t>ヒラ</t>
    </rPh>
    <rPh sb="32" eb="33">
      <t>ズ</t>
    </rPh>
    <rPh sb="35" eb="37">
      <t>ニュウリョク</t>
    </rPh>
    <rPh sb="37" eb="39">
      <t>ガメン</t>
    </rPh>
    <rPh sb="40" eb="42">
      <t>ドボク</t>
    </rPh>
    <rPh sb="42" eb="44">
      <t>ゲンバ</t>
    </rPh>
    <rPh sb="44" eb="45">
      <t>ヨウ</t>
    </rPh>
    <phoneticPr fontId="1"/>
  </si>
  <si>
    <t>図２</t>
    <rPh sb="0" eb="1">
      <t>ズ</t>
    </rPh>
    <phoneticPr fontId="1"/>
  </si>
  <si>
    <t>１）図２の『実行』のボタンをクリックしてください。上記１で選択された工種とリスクアセスメントで評価してリスクの高い●、○、△のみが表示されます。
２）「リスク低減策(計画)」の実施と有効性の評価を実施して下さい。
３）『削除』ボタンをクリックすると、選択結果が解除され、初期状態に戻ります。</t>
    <rPh sb="2" eb="3">
      <t>ズ</t>
    </rPh>
    <rPh sb="6" eb="8">
      <t>ジッコウ</t>
    </rPh>
    <rPh sb="25" eb="27">
      <t>ジョウキ</t>
    </rPh>
    <rPh sb="29" eb="31">
      <t>センタク</t>
    </rPh>
    <rPh sb="34" eb="36">
      <t>コウシュ</t>
    </rPh>
    <rPh sb="47" eb="49">
      <t>ヒョウカ</t>
    </rPh>
    <rPh sb="55" eb="56">
      <t>タカ</t>
    </rPh>
    <rPh sb="65" eb="67">
      <t>ヒョウジ</t>
    </rPh>
    <rPh sb="80" eb="82">
      <t>テイゲン</t>
    </rPh>
    <rPh sb="82" eb="83">
      <t>サク</t>
    </rPh>
    <rPh sb="84" eb="86">
      <t>ケイカク</t>
    </rPh>
    <rPh sb="89" eb="91">
      <t>ジッシ</t>
    </rPh>
    <rPh sb="92" eb="95">
      <t>ユウコウセイ</t>
    </rPh>
    <rPh sb="96" eb="98">
      <t>ヒョウカ</t>
    </rPh>
    <rPh sb="99" eb="101">
      <t>ジッシ</t>
    </rPh>
    <rPh sb="103" eb="104">
      <t>クダ</t>
    </rPh>
    <rPh sb="112" eb="114">
      <t>サクジョ</t>
    </rPh>
    <rPh sb="127" eb="129">
      <t>センタク</t>
    </rPh>
    <rPh sb="129" eb="131">
      <t>ケッカ</t>
    </rPh>
    <rPh sb="132" eb="134">
      <t>カイジョ</t>
    </rPh>
    <rPh sb="137" eb="139">
      <t>ショキ</t>
    </rPh>
    <rPh sb="139" eb="141">
      <t>ジョウタイ</t>
    </rPh>
    <rPh sb="142" eb="143">
      <t>モド</t>
    </rPh>
    <phoneticPr fontId="1"/>
  </si>
  <si>
    <t>図３</t>
    <rPh sb="0" eb="1">
      <t>ズ</t>
    </rPh>
    <phoneticPr fontId="1"/>
  </si>
  <si>
    <t>マクロが実行され『土木現場用リスクアセスメント表』にリスクアセスメントした結果が表示されます。</t>
    <rPh sb="4" eb="6">
      <t>ジッコウ</t>
    </rPh>
    <rPh sb="9" eb="11">
      <t>ドボク</t>
    </rPh>
    <rPh sb="11" eb="14">
      <t>ゲンバヨウ</t>
    </rPh>
    <rPh sb="23" eb="24">
      <t>ヒョウ</t>
    </rPh>
    <rPh sb="37" eb="39">
      <t>ケッカ</t>
    </rPh>
    <rPh sb="40" eb="42">
      <t>ヒョウジ</t>
    </rPh>
    <phoneticPr fontId="1"/>
  </si>
  <si>
    <t>１）図３は、実行された状態です。
２）この表を、印刷してこの現場用のリスクアセスメント特定表にしてください。下記３）に従ってPDF化すると、印刷の必要はありません。
３）PDFファイルに変換して保管管理すると、文書化された情報として更に有効に活用できます。</t>
    <rPh sb="2" eb="3">
      <t>ズ</t>
    </rPh>
    <rPh sb="6" eb="8">
      <t>ジッコウ</t>
    </rPh>
    <rPh sb="11" eb="13">
      <t>ジョウタイ</t>
    </rPh>
    <rPh sb="22" eb="23">
      <t>ヒョウ</t>
    </rPh>
    <rPh sb="25" eb="27">
      <t>インサツ</t>
    </rPh>
    <rPh sb="31" eb="34">
      <t>ゲンバヨウ</t>
    </rPh>
    <rPh sb="44" eb="46">
      <t>トクテイ</t>
    </rPh>
    <rPh sb="46" eb="47">
      <t>ヒョウ</t>
    </rPh>
    <rPh sb="55" eb="57">
      <t>カキ</t>
    </rPh>
    <rPh sb="60" eb="61">
      <t>シタガ</t>
    </rPh>
    <rPh sb="66" eb="67">
      <t>カ</t>
    </rPh>
    <rPh sb="71" eb="73">
      <t>インサツ</t>
    </rPh>
    <rPh sb="74" eb="76">
      <t>ヒツヨウ</t>
    </rPh>
    <rPh sb="95" eb="97">
      <t>ヘンカン</t>
    </rPh>
    <rPh sb="99" eb="101">
      <t>ホカン</t>
    </rPh>
    <rPh sb="101" eb="103">
      <t>カンリ</t>
    </rPh>
    <rPh sb="107" eb="110">
      <t>ブンショカ</t>
    </rPh>
    <rPh sb="113" eb="115">
      <t>ジョウホウ</t>
    </rPh>
    <rPh sb="118" eb="119">
      <t>サラ</t>
    </rPh>
    <rPh sb="120" eb="122">
      <t>ユウコウ</t>
    </rPh>
    <rPh sb="123" eb="125">
      <t>カツヨウ</t>
    </rPh>
    <phoneticPr fontId="1"/>
  </si>
  <si>
    <t>まず最初に『入力画面』シートを開いてください。図１の「土木工事現場の工種選択画面」が土木現場用です。</t>
    <rPh sb="2" eb="4">
      <t>サイショ</t>
    </rPh>
    <rPh sb="6" eb="8">
      <t>ニュウリョク</t>
    </rPh>
    <rPh sb="8" eb="10">
      <t>ガメン</t>
    </rPh>
    <rPh sb="15" eb="16">
      <t>ヒラ</t>
    </rPh>
    <rPh sb="23" eb="24">
      <t>ズ</t>
    </rPh>
    <rPh sb="27" eb="29">
      <t>ドボク</t>
    </rPh>
    <rPh sb="29" eb="31">
      <t>コウジ</t>
    </rPh>
    <rPh sb="31" eb="33">
      <t>ゲンバ</t>
    </rPh>
    <rPh sb="34" eb="36">
      <t>コウシュ</t>
    </rPh>
    <rPh sb="36" eb="38">
      <t>センタク</t>
    </rPh>
    <rPh sb="38" eb="40">
      <t>ガメン</t>
    </rPh>
    <rPh sb="42" eb="44">
      <t>ドボク</t>
    </rPh>
    <rPh sb="44" eb="46">
      <t>ゲンバ</t>
    </rPh>
    <rPh sb="46" eb="47">
      <t>ヨウ</t>
    </rPh>
    <phoneticPr fontId="1"/>
  </si>
  <si>
    <t>１）全ての工種や業務内容が登録されているマスター表は、それぞれ左のシートに入っています。
２）これらのマスターを修正すると、各現場用のリスクアセスメント表や法規制等に影響します。
３）改ざんや消去などの事故を防ぐために入力制限をしています。マスターの変更をご希望の方は、当社までお問合せください。</t>
    <rPh sb="2" eb="3">
      <t>スベ</t>
    </rPh>
    <rPh sb="5" eb="7">
      <t>コウシュ</t>
    </rPh>
    <rPh sb="8" eb="10">
      <t>ギョウム</t>
    </rPh>
    <rPh sb="10" eb="12">
      <t>ナイヨウ</t>
    </rPh>
    <rPh sb="13" eb="15">
      <t>トウロク</t>
    </rPh>
    <rPh sb="24" eb="25">
      <t>ヒョウ</t>
    </rPh>
    <rPh sb="31" eb="32">
      <t>ヒダリ</t>
    </rPh>
    <rPh sb="37" eb="38">
      <t>ハイ</t>
    </rPh>
    <rPh sb="57" eb="59">
      <t>シュウセイ</t>
    </rPh>
    <rPh sb="63" eb="64">
      <t>カク</t>
    </rPh>
    <rPh sb="64" eb="67">
      <t>ゲンバヨウ</t>
    </rPh>
    <rPh sb="77" eb="78">
      <t>ヒョウ</t>
    </rPh>
    <rPh sb="79" eb="80">
      <t>ホウ</t>
    </rPh>
    <rPh sb="80" eb="82">
      <t>キセイ</t>
    </rPh>
    <rPh sb="82" eb="83">
      <t>トウ</t>
    </rPh>
    <rPh sb="84" eb="86">
      <t>エイキョウ</t>
    </rPh>
    <rPh sb="94" eb="95">
      <t>カイ</t>
    </rPh>
    <rPh sb="98" eb="100">
      <t>ショウキョ</t>
    </rPh>
    <rPh sb="103" eb="105">
      <t>ジコ</t>
    </rPh>
    <rPh sb="106" eb="107">
      <t>フセ</t>
    </rPh>
    <rPh sb="111" eb="113">
      <t>ニュウリョク</t>
    </rPh>
    <rPh sb="113" eb="115">
      <t>セイゲン</t>
    </rPh>
    <rPh sb="127" eb="129">
      <t>ヘンコウ</t>
    </rPh>
    <rPh sb="131" eb="133">
      <t>キボウ</t>
    </rPh>
    <rPh sb="134" eb="135">
      <t>カタ</t>
    </rPh>
    <rPh sb="137" eb="139">
      <t>トウシャ</t>
    </rPh>
    <rPh sb="142" eb="144">
      <t>トイアワ</t>
    </rPh>
    <phoneticPr fontId="1"/>
  </si>
  <si>
    <t>電話　０９９５－６６－０７７７
ＦＡＸ　０９９５－６６－０６６１
e-mail  iso@maisystem.co.jp</t>
    <rPh sb="0" eb="2">
      <t>デンワ</t>
    </rPh>
    <phoneticPr fontId="1"/>
  </si>
  <si>
    <t>評価表</t>
    <rPh sb="0" eb="2">
      <t>ヒョウカ</t>
    </rPh>
    <rPh sb="2" eb="3">
      <t>ヒョウ</t>
    </rPh>
    <phoneticPr fontId="1"/>
  </si>
  <si>
    <r>
      <t>＜ご案内＞
リスクアセスメントの方法、考え方は、「</t>
    </r>
    <r>
      <rPr>
        <sz val="11"/>
        <color indexed="30"/>
        <rFont val="ＭＳ Ｐゴシック"/>
        <family val="3"/>
        <charset val="128"/>
      </rPr>
      <t>品質</t>
    </r>
    <r>
      <rPr>
        <sz val="11"/>
        <rFont val="ＭＳ Ｐゴシック"/>
        <family val="3"/>
        <charset val="128"/>
      </rPr>
      <t>・</t>
    </r>
    <r>
      <rPr>
        <sz val="11"/>
        <color indexed="17"/>
        <rFont val="ＭＳ Ｐゴシック"/>
        <family val="3"/>
        <charset val="128"/>
      </rPr>
      <t>環境</t>
    </r>
    <r>
      <rPr>
        <sz val="11"/>
        <rFont val="ＭＳ Ｐゴシック"/>
        <family val="3"/>
        <charset val="128"/>
      </rPr>
      <t>・</t>
    </r>
    <r>
      <rPr>
        <sz val="11"/>
        <color indexed="53"/>
        <rFont val="ＭＳ Ｐゴシック"/>
        <family val="3"/>
        <charset val="128"/>
      </rPr>
      <t>安衛</t>
    </r>
    <r>
      <rPr>
        <sz val="11"/>
        <rFont val="ＭＳ Ｐゴシック"/>
        <family val="3"/>
        <charset val="128"/>
      </rPr>
      <t>ハンドブック」または「</t>
    </r>
    <r>
      <rPr>
        <sz val="11"/>
        <color indexed="30"/>
        <rFont val="ＭＳ Ｐゴシック"/>
        <family val="3"/>
        <charset val="128"/>
      </rPr>
      <t>品質</t>
    </r>
    <r>
      <rPr>
        <sz val="11"/>
        <rFont val="ＭＳ Ｐゴシック"/>
        <family val="3"/>
        <charset val="128"/>
      </rPr>
      <t>・</t>
    </r>
    <r>
      <rPr>
        <sz val="11"/>
        <color indexed="17"/>
        <rFont val="ＭＳ Ｐゴシック"/>
        <family val="3"/>
        <charset val="128"/>
      </rPr>
      <t>環境</t>
    </r>
    <r>
      <rPr>
        <sz val="11"/>
        <rFont val="ＭＳ Ｐゴシック"/>
        <family val="3"/>
        <charset val="128"/>
      </rPr>
      <t>・</t>
    </r>
    <r>
      <rPr>
        <sz val="11"/>
        <color indexed="53"/>
        <rFont val="ＭＳ Ｐゴシック"/>
        <family val="3"/>
        <charset val="128"/>
      </rPr>
      <t>安衛</t>
    </r>
    <r>
      <rPr>
        <sz val="11"/>
        <rFont val="ＭＳ Ｐゴシック"/>
        <family val="3"/>
        <charset val="128"/>
      </rPr>
      <t>テキスト」をご参照ください。</t>
    </r>
    <rPh sb="2" eb="4">
      <t>アンナイ</t>
    </rPh>
    <rPh sb="17" eb="19">
      <t>ホウホウ</t>
    </rPh>
    <rPh sb="20" eb="21">
      <t>カンガ</t>
    </rPh>
    <rPh sb="22" eb="23">
      <t>カタ</t>
    </rPh>
    <rPh sb="26" eb="28">
      <t>ヒンシツ</t>
    </rPh>
    <rPh sb="29" eb="31">
      <t>カンキョウ</t>
    </rPh>
    <rPh sb="32" eb="33">
      <t>アン</t>
    </rPh>
    <rPh sb="33" eb="34">
      <t>エイ</t>
    </rPh>
    <rPh sb="60" eb="62">
      <t>サンショウ</t>
    </rPh>
    <phoneticPr fontId="1"/>
  </si>
  <si>
    <t>操作手順</t>
    <rPh sb="0" eb="2">
      <t>ソウサ</t>
    </rPh>
    <rPh sb="2" eb="4">
      <t>テジュン</t>
    </rPh>
    <phoneticPr fontId="1"/>
  </si>
  <si>
    <t>※ハザードの評価基準の見直しは、この表を修正します。
変更をご希望の方は、当社までお問合せください。</t>
    <rPh sb="6" eb="8">
      <t>ヒョウカ</t>
    </rPh>
    <rPh sb="8" eb="10">
      <t>キジュン</t>
    </rPh>
    <rPh sb="11" eb="13">
      <t>ミナオ</t>
    </rPh>
    <rPh sb="18" eb="19">
      <t>ヒョウ</t>
    </rPh>
    <rPh sb="20" eb="22">
      <t>シュウセイ</t>
    </rPh>
    <rPh sb="27" eb="29">
      <t>ヘンコウ</t>
    </rPh>
    <rPh sb="31" eb="33">
      <t>キボウ</t>
    </rPh>
    <rPh sb="34" eb="35">
      <t>カタ</t>
    </rPh>
    <rPh sb="37" eb="39">
      <t>トウシャ</t>
    </rPh>
    <rPh sb="42" eb="44">
      <t>トイアワ</t>
    </rPh>
    <phoneticPr fontId="1"/>
  </si>
  <si>
    <t>電話　　０９９５－６６－０７７７
ＦＡＸ　０９９５－６６－０６６１
e-mail  iso@maisystem.co.jp</t>
    <rPh sb="0" eb="2">
      <t>デンワ</t>
    </rPh>
    <phoneticPr fontId="1"/>
  </si>
  <si>
    <t>©Maisystem 2016 – All right reserved.</t>
    <phoneticPr fontId="1"/>
  </si>
  <si>
    <t>□　目標設定
□　維持・管理
■　手順書</t>
    <rPh sb="2" eb="4">
      <t>モクヒョウ</t>
    </rPh>
    <rPh sb="4" eb="6">
      <t>セッテイ</t>
    </rPh>
    <rPh sb="9" eb="11">
      <t>イジ</t>
    </rPh>
    <rPh sb="12" eb="14">
      <t>カンリ</t>
    </rPh>
    <rPh sb="17" eb="20">
      <t>テジュンショ</t>
    </rPh>
    <phoneticPr fontId="1"/>
  </si>
  <si>
    <t>法規制等の名称</t>
    <rPh sb="0" eb="1">
      <t>ホウ</t>
    </rPh>
    <rPh sb="1" eb="3">
      <t>キセイ</t>
    </rPh>
    <rPh sb="3" eb="4">
      <t>トウ</t>
    </rPh>
    <rPh sb="5" eb="7">
      <t>メイショウ</t>
    </rPh>
    <phoneticPr fontId="5"/>
  </si>
  <si>
    <t>略称</t>
    <rPh sb="0" eb="2">
      <t>リャクショウ</t>
    </rPh>
    <phoneticPr fontId="5"/>
  </si>
  <si>
    <r>
      <t>環境法規制等　　　　　　　　　　　　　　</t>
    </r>
    <r>
      <rPr>
        <i/>
        <sz val="10"/>
        <color indexed="9"/>
        <rFont val="ＭＳ Ｐゴシック"/>
        <family val="3"/>
        <charset val="128"/>
      </rPr>
      <t>©Maisystem 2016 – All right reserved.</t>
    </r>
    <rPh sb="0" eb="2">
      <t>カンキョウ</t>
    </rPh>
    <rPh sb="2" eb="3">
      <t>ホウ</t>
    </rPh>
    <phoneticPr fontId="5"/>
  </si>
  <si>
    <t>廃棄物処理法</t>
    <phoneticPr fontId="1"/>
  </si>
  <si>
    <t>廃棄物の処理及び清掃に関する法律</t>
    <phoneticPr fontId="1"/>
  </si>
  <si>
    <t>●廃棄物の処理、委託</t>
    <phoneticPr fontId="1"/>
  </si>
  <si>
    <t>①収集運搬業者、処分業者の許可証確認
②委託契約を結ぶ
③マニュフェストの交付と回収
④マニフェストの照合
Ｂ2票及びＤ票が90日（特管物は60日）以内に返送されない時、及び、Ｅ票が180日以内に返送されない時、又は法定事項が記載されない管理票（マニフェスト）の送付を受けた時は、速やかに状況を把握するとともに、適切な措置（30日以内の知事への報告含む）を講じる
⑤毎年6月30日までに前年度の交付状況を知事に提出する
⑥委託契約書、マニフェストを５年間保管</t>
    <phoneticPr fontId="1"/>
  </si>
  <si>
    <t>建設工事に係る資材の再資源化等に関する法律</t>
    <phoneticPr fontId="1"/>
  </si>
  <si>
    <t>建設リサイクル法</t>
    <phoneticPr fontId="1"/>
  </si>
  <si>
    <t>①発注者に工事概要等を書面で説明
②再資源化等の完了後、その旨を書面で発注者に報告
③コンクリート、アスファルト・コンクリート、木材の３品目の分別と再資源化（木材は現場から50km以内に　再資源化施設がない場合は焼却施設への搬出でも良い）</t>
    <phoneticPr fontId="1"/>
  </si>
  <si>
    <t>改正リサイクル法</t>
    <phoneticPr fontId="1"/>
  </si>
  <si>
    <t>●1,000ｍ３以上の土砂の搬入
●500t以上の採石の搬入
●200t以上のアスファルトの搬入
●1,000ｍ３以上の土砂の搬出
●アスファルト・コンクリート、建設発生木材の合計200t以上の搬出</t>
    <phoneticPr fontId="1"/>
  </si>
  <si>
    <t>①再生資源利用計画及び再生資源利用促進計画の作成
②建設発生土、コンクリート塊、アスコン塊、木材などの再生資源の利用促進</t>
    <phoneticPr fontId="1"/>
  </si>
  <si>
    <t>騒音規制法</t>
    <phoneticPr fontId="1"/>
  </si>
  <si>
    <t>資源の有効な利用の促進に関する法律</t>
    <phoneticPr fontId="1"/>
  </si>
  <si>
    <t>振動規制法</t>
    <phoneticPr fontId="1"/>
  </si>
  <si>
    <t>大気汚染防止法</t>
    <phoneticPr fontId="1"/>
  </si>
  <si>
    <t>石綿障害予防規則</t>
    <phoneticPr fontId="1"/>
  </si>
  <si>
    <t>フロン回収破壊法</t>
    <phoneticPr fontId="1"/>
  </si>
  <si>
    <t>水質汚濁防止法</t>
    <phoneticPr fontId="1"/>
  </si>
  <si>
    <t>にごり防止対策</t>
    <phoneticPr fontId="1"/>
  </si>
  <si>
    <t>有機溶剤有毒予防規則</t>
    <phoneticPr fontId="1"/>
  </si>
  <si>
    <r>
      <t>環境法規制等　　　　　　　　　　　　　　</t>
    </r>
    <r>
      <rPr>
        <b/>
        <i/>
        <sz val="10"/>
        <color indexed="9"/>
        <rFont val="ＭＳ Ｐゴシック"/>
        <family val="3"/>
        <charset val="128"/>
      </rPr>
      <t>©Maisystem 2016 – All right reserved.</t>
    </r>
    <rPh sb="0" eb="2">
      <t>カンキョウ</t>
    </rPh>
    <rPh sb="2" eb="3">
      <t>ホウ</t>
    </rPh>
    <phoneticPr fontId="5"/>
  </si>
  <si>
    <t>建築基準法</t>
    <phoneticPr fontId="1"/>
  </si>
  <si>
    <t>地球温暖化法</t>
    <phoneticPr fontId="1"/>
  </si>
  <si>
    <t>特定特殊自動車排出ガスの規制</t>
    <phoneticPr fontId="1"/>
  </si>
  <si>
    <t>公衆災害防止対策要領（土木）</t>
    <phoneticPr fontId="1"/>
  </si>
  <si>
    <t>下水道法</t>
    <phoneticPr fontId="1"/>
  </si>
  <si>
    <t>河川法</t>
    <phoneticPr fontId="1"/>
  </si>
  <si>
    <t>高圧ガス保安法</t>
    <phoneticPr fontId="1"/>
  </si>
  <si>
    <t>絶滅種の保存法</t>
    <phoneticPr fontId="1"/>
  </si>
  <si>
    <t>ダイオキシン類対策特別措置法</t>
    <phoneticPr fontId="1"/>
  </si>
  <si>
    <t>循環型社会形成基本法</t>
    <phoneticPr fontId="1"/>
  </si>
  <si>
    <t>容器包装リサイクル法</t>
    <phoneticPr fontId="1"/>
  </si>
  <si>
    <t>家電リサイクル法</t>
    <phoneticPr fontId="1"/>
  </si>
  <si>
    <t>自動車リサイクル法</t>
    <phoneticPr fontId="1"/>
  </si>
  <si>
    <t>パソコンリサイクル法</t>
    <phoneticPr fontId="1"/>
  </si>
  <si>
    <t>グリーン購入法</t>
    <phoneticPr fontId="1"/>
  </si>
  <si>
    <t>消防法（消防用設備等の点検関係）</t>
    <phoneticPr fontId="1"/>
  </si>
  <si>
    <t>消防法(危険物関連)</t>
    <phoneticPr fontId="1"/>
  </si>
  <si>
    <t>労働安全衛生規則</t>
    <phoneticPr fontId="1"/>
  </si>
  <si>
    <t>危険物の規制に関する政令</t>
    <phoneticPr fontId="1"/>
  </si>
  <si>
    <t>浄化槽法</t>
    <phoneticPr fontId="1"/>
  </si>
  <si>
    <t>リスク側面（原因）
(環境側面)</t>
    <rPh sb="3" eb="5">
      <t>ソクメン</t>
    </rPh>
    <rPh sb="6" eb="8">
      <t>ゲンイン</t>
    </rPh>
    <rPh sb="11" eb="13">
      <t>カンキョウ</t>
    </rPh>
    <rPh sb="13" eb="15">
      <t>ソクメン</t>
    </rPh>
    <phoneticPr fontId="1"/>
  </si>
  <si>
    <t>インプット
アウトプット</t>
    <phoneticPr fontId="1"/>
  </si>
  <si>
    <t>リスク影響（結果）&lt;環境影響&gt;</t>
    <rPh sb="3" eb="5">
      <t>エイキョウ</t>
    </rPh>
    <rPh sb="6" eb="8">
      <t>ケッカ</t>
    </rPh>
    <rPh sb="10" eb="12">
      <t>カンキョウ</t>
    </rPh>
    <rPh sb="12" eb="14">
      <t>エイキョウ</t>
    </rPh>
    <phoneticPr fontId="1"/>
  </si>
  <si>
    <t>＋</t>
    <phoneticPr fontId="1"/>
  </si>
  <si>
    <t>職</t>
    <rPh sb="0" eb="1">
      <t>ショク</t>
    </rPh>
    <phoneticPr fontId="1"/>
  </si>
  <si>
    <t>環境への好影響</t>
    <rPh sb="0" eb="2">
      <t>カンキョウ</t>
    </rPh>
    <rPh sb="4" eb="7">
      <t>コウエイキョウ</t>
    </rPh>
    <phoneticPr fontId="1"/>
  </si>
  <si>
    <t>職場・周辺環境の悪化</t>
    <rPh sb="0" eb="2">
      <t>ショクバ</t>
    </rPh>
    <rPh sb="3" eb="5">
      <t>シュウヘン</t>
    </rPh>
    <rPh sb="5" eb="7">
      <t>カンキョウ</t>
    </rPh>
    <rPh sb="8" eb="10">
      <t>アッカ</t>
    </rPh>
    <phoneticPr fontId="1"/>
  </si>
  <si>
    <t>人の健康</t>
    <rPh sb="0" eb="1">
      <t>ヒト</t>
    </rPh>
    <rPh sb="2" eb="4">
      <t>ケンコウ</t>
    </rPh>
    <phoneticPr fontId="1"/>
  </si>
  <si>
    <t>悪臭</t>
    <rPh sb="0" eb="2">
      <t>アクシュウ</t>
    </rPh>
    <phoneticPr fontId="1"/>
  </si>
  <si>
    <t>騒音</t>
    <rPh sb="0" eb="2">
      <t>ソウオン</t>
    </rPh>
    <phoneticPr fontId="1"/>
  </si>
  <si>
    <t>振動</t>
    <rPh sb="0" eb="2">
      <t>シンドウ</t>
    </rPh>
    <phoneticPr fontId="1"/>
  </si>
  <si>
    <t>地盤沈下</t>
    <rPh sb="0" eb="2">
      <t>ジバン</t>
    </rPh>
    <rPh sb="2" eb="4">
      <t>チンカ</t>
    </rPh>
    <phoneticPr fontId="1"/>
  </si>
  <si>
    <t>土壌汚染</t>
    <rPh sb="0" eb="2">
      <t>ドジョウ</t>
    </rPh>
    <rPh sb="2" eb="4">
      <t>オセン</t>
    </rPh>
    <phoneticPr fontId="1"/>
  </si>
  <si>
    <t>水質汚染</t>
    <rPh sb="0" eb="2">
      <t>スイシツ</t>
    </rPh>
    <rPh sb="2" eb="4">
      <t>オセン</t>
    </rPh>
    <phoneticPr fontId="1"/>
  </si>
  <si>
    <t>大気汚染</t>
    <rPh sb="0" eb="2">
      <t>タイキ</t>
    </rPh>
    <rPh sb="2" eb="4">
      <t>オセン</t>
    </rPh>
    <phoneticPr fontId="1"/>
  </si>
  <si>
    <t>廃棄物</t>
    <rPh sb="0" eb="3">
      <t>ハイキブツ</t>
    </rPh>
    <phoneticPr fontId="1"/>
  </si>
  <si>
    <t>天然資源の枯渇</t>
    <rPh sb="0" eb="2">
      <t>テンネン</t>
    </rPh>
    <rPh sb="2" eb="4">
      <t>シゲン</t>
    </rPh>
    <rPh sb="5" eb="7">
      <t>コカツ</t>
    </rPh>
    <phoneticPr fontId="1"/>
  </si>
  <si>
    <t>オゾン層破壊</t>
    <rPh sb="3" eb="4">
      <t>ソウ</t>
    </rPh>
    <rPh sb="4" eb="6">
      <t>ハカイ</t>
    </rPh>
    <phoneticPr fontId="1"/>
  </si>
  <si>
    <t>地球温暖化</t>
    <rPh sb="0" eb="2">
      <t>チキュウ</t>
    </rPh>
    <rPh sb="2" eb="5">
      <t>オンダンカ</t>
    </rPh>
    <phoneticPr fontId="1"/>
  </si>
  <si>
    <t>地域環境</t>
    <rPh sb="0" eb="2">
      <t>チイキ</t>
    </rPh>
    <rPh sb="2" eb="4">
      <t>カンキョウ</t>
    </rPh>
    <phoneticPr fontId="1"/>
  </si>
  <si>
    <t>地球環境</t>
    <rPh sb="0" eb="2">
      <t>チキュウ</t>
    </rPh>
    <rPh sb="2" eb="4">
      <t>カンキョウ</t>
    </rPh>
    <phoneticPr fontId="1"/>
  </si>
  <si>
    <t>結果の重大性（質）</t>
    <rPh sb="0" eb="2">
      <t>ケッカ</t>
    </rPh>
    <rPh sb="3" eb="6">
      <t>ジュウダイセイ</t>
    </rPh>
    <rPh sb="7" eb="8">
      <t>シツ</t>
    </rPh>
    <phoneticPr fontId="1"/>
  </si>
  <si>
    <t>発生の可能性（量）</t>
    <rPh sb="0" eb="2">
      <t>ハッセイ</t>
    </rPh>
    <rPh sb="3" eb="6">
      <t>カノウセイ</t>
    </rPh>
    <rPh sb="7" eb="8">
      <t>リョウ</t>
    </rPh>
    <phoneticPr fontId="1"/>
  </si>
  <si>
    <t>技術上の
選択肢
①</t>
    <rPh sb="0" eb="2">
      <t>ギジュツ</t>
    </rPh>
    <rPh sb="2" eb="3">
      <t>ジョウ</t>
    </rPh>
    <rPh sb="5" eb="8">
      <t>センタクシ</t>
    </rPh>
    <phoneticPr fontId="1"/>
  </si>
  <si>
    <t>財務上の
要求事項
②</t>
    <rPh sb="0" eb="2">
      <t>ザイム</t>
    </rPh>
    <rPh sb="2" eb="3">
      <t>ジョウ</t>
    </rPh>
    <rPh sb="5" eb="7">
      <t>ヨウキュウ</t>
    </rPh>
    <rPh sb="7" eb="9">
      <t>ジコウ</t>
    </rPh>
    <phoneticPr fontId="1"/>
  </si>
  <si>
    <t>運用上の
要求事項
③</t>
    <rPh sb="0" eb="2">
      <t>ウンヨウ</t>
    </rPh>
    <rPh sb="2" eb="3">
      <t>ジョウ</t>
    </rPh>
    <rPh sb="5" eb="7">
      <t>ヨウキュウ</t>
    </rPh>
    <rPh sb="7" eb="9">
      <t>ジコウ</t>
    </rPh>
    <phoneticPr fontId="1"/>
  </si>
  <si>
    <t>事業上の
要求事項
④</t>
    <rPh sb="0" eb="3">
      <t>ジギョウジョウ</t>
    </rPh>
    <rPh sb="5" eb="7">
      <t>ヨウキュウ</t>
    </rPh>
    <rPh sb="7" eb="9">
      <t>ジコウ</t>
    </rPh>
    <phoneticPr fontId="1"/>
  </si>
  <si>
    <t>リスク低減策（計画）　</t>
    <rPh sb="3" eb="5">
      <t>テイゲン</t>
    </rPh>
    <rPh sb="5" eb="6">
      <t>サク</t>
    </rPh>
    <rPh sb="7" eb="9">
      <t>ケイカク</t>
    </rPh>
    <phoneticPr fontId="1"/>
  </si>
  <si>
    <t>●：許容できない（耐えられない）リスク領域
環境側面がもたらす著しい環境側面の質やその発生の量を軽減することにより、他のリスク領域までリスクを低減することが求められる</t>
    <rPh sb="22" eb="24">
      <t>カンキョウ</t>
    </rPh>
    <rPh sb="24" eb="26">
      <t>ソクメン</t>
    </rPh>
    <rPh sb="31" eb="32">
      <t>イチジル</t>
    </rPh>
    <rPh sb="34" eb="36">
      <t>カンキョウ</t>
    </rPh>
    <rPh sb="36" eb="38">
      <t>ソクメン</t>
    </rPh>
    <rPh sb="39" eb="40">
      <t>シツ</t>
    </rPh>
    <rPh sb="46" eb="47">
      <t>リョウ</t>
    </rPh>
    <phoneticPr fontId="1"/>
  </si>
  <si>
    <t>○環境影響／効用基準あるいはコストを含めて、リスク低減策の実現性を考慮しながらも、最小限のリスクまで低減すべき領域</t>
    <rPh sb="1" eb="3">
      <t>カンキョウ</t>
    </rPh>
    <rPh sb="3" eb="5">
      <t>エイキョウ</t>
    </rPh>
    <phoneticPr fontId="1"/>
  </si>
  <si>
    <t>△：緊急事態　(著しい環境側面の急迫したリスクがある状態)
発生の可能性は低いが、起こったら重大な結果をもたらす領域。自然災害（地震、津波、台風、大雨、強風、落雷など）</t>
    <rPh sb="8" eb="9">
      <t>イチジル</t>
    </rPh>
    <rPh sb="11" eb="13">
      <t>カンキョウ</t>
    </rPh>
    <rPh sb="13" eb="15">
      <t>ソクメン</t>
    </rPh>
    <rPh sb="73" eb="75">
      <t>オオアメ</t>
    </rPh>
    <phoneticPr fontId="1"/>
  </si>
  <si>
    <t>―：他の受入られている環境側面から生じるリスクと比較しても、影響の質や量は低いと考えられ、無視できると考えられるリスク領域</t>
    <rPh sb="11" eb="13">
      <t>カンキョウ</t>
    </rPh>
    <rPh sb="13" eb="15">
      <t>ソクメン</t>
    </rPh>
    <rPh sb="30" eb="32">
      <t>エイキョウ</t>
    </rPh>
    <rPh sb="33" eb="34">
      <t>シツ</t>
    </rPh>
    <rPh sb="35" eb="36">
      <t>リョウ</t>
    </rPh>
    <phoneticPr fontId="1"/>
  </si>
  <si>
    <t>普通の状態における環境への影響</t>
    <rPh sb="9" eb="11">
      <t>カンキョウ</t>
    </rPh>
    <phoneticPr fontId="1"/>
  </si>
  <si>
    <t>始業前、終業前、段取替え、故障等の環境への影響</t>
    <rPh sb="17" eb="19">
      <t>カンキョウ</t>
    </rPh>
    <phoneticPr fontId="1"/>
  </si>
  <si>
    <t>台風、地震、崩壊等の緊急事態時の環境への影響</t>
    <rPh sb="16" eb="18">
      <t>カンキョウ</t>
    </rPh>
    <phoneticPr fontId="1"/>
  </si>
  <si>
    <t>直接:当社で管理できる環境影響（当社の活動）</t>
    <rPh sb="0" eb="2">
      <t>チョクセツ</t>
    </rPh>
    <rPh sb="11" eb="13">
      <t>カンキョウ</t>
    </rPh>
    <rPh sb="13" eb="15">
      <t>エイキョウ</t>
    </rPh>
    <phoneticPr fontId="1"/>
  </si>
  <si>
    <t>間接:当社では管理できないが影響を及ぼせるもの
（外注、協力業者の活動）</t>
    <rPh sb="0" eb="2">
      <t>カンセツ</t>
    </rPh>
    <phoneticPr fontId="1"/>
  </si>
  <si>
    <t>過去:過去に発生したことがある環境影響</t>
    <rPh sb="0" eb="2">
      <t>カコ</t>
    </rPh>
    <rPh sb="15" eb="17">
      <t>カンキョウ</t>
    </rPh>
    <rPh sb="17" eb="19">
      <t>エイキョウ</t>
    </rPh>
    <phoneticPr fontId="1"/>
  </si>
  <si>
    <t>現在:現在発生している環境影響</t>
    <rPh sb="0" eb="2">
      <t>ゲンザイ</t>
    </rPh>
    <rPh sb="11" eb="13">
      <t>カンキョウ</t>
    </rPh>
    <rPh sb="13" eb="15">
      <t>エイキョウ</t>
    </rPh>
    <phoneticPr fontId="1"/>
  </si>
  <si>
    <t>未来;将来的に発生する恐れ可能性ある潜在的な環境影響</t>
    <rPh sb="0" eb="2">
      <t>ミライ</t>
    </rPh>
    <rPh sb="22" eb="24">
      <t>カンキョウ</t>
    </rPh>
    <rPh sb="24" eb="26">
      <t>エイキョウ</t>
    </rPh>
    <phoneticPr fontId="1"/>
  </si>
  <si>
    <t>環境リスクアセスメント</t>
    <rPh sb="0" eb="2">
      <t>カンキョウ</t>
    </rPh>
    <phoneticPr fontId="1"/>
  </si>
  <si>
    <t>その他</t>
    <rPh sb="2" eb="3">
      <t>タ</t>
    </rPh>
    <phoneticPr fontId="1"/>
  </si>
  <si>
    <t>海洋汚染</t>
    <rPh sb="0" eb="2">
      <t>カイヨウ</t>
    </rPh>
    <rPh sb="2" eb="4">
      <t>オセン</t>
    </rPh>
    <phoneticPr fontId="1"/>
  </si>
  <si>
    <t>法規制等違反</t>
    <rPh sb="0" eb="1">
      <t>ホウ</t>
    </rPh>
    <rPh sb="1" eb="3">
      <t>キセイ</t>
    </rPh>
    <rPh sb="3" eb="4">
      <t>トウ</t>
    </rPh>
    <rPh sb="4" eb="6">
      <t>イハン</t>
    </rPh>
    <phoneticPr fontId="1"/>
  </si>
  <si>
    <t>s</t>
    <phoneticPr fontId="1"/>
  </si>
  <si>
    <t>t</t>
    <phoneticPr fontId="1"/>
  </si>
  <si>
    <t>資材運搬（※資材運搬が発生する工事・作業すべてに共通な側面を明記）</t>
    <rPh sb="0" eb="2">
      <t>シザイ</t>
    </rPh>
    <rPh sb="2" eb="4">
      <t>ウンパン</t>
    </rPh>
    <rPh sb="6" eb="8">
      <t>シザイ</t>
    </rPh>
    <rPh sb="8" eb="10">
      <t>ウンパン</t>
    </rPh>
    <rPh sb="11" eb="13">
      <t>ハッセイ</t>
    </rPh>
    <phoneticPr fontId="2"/>
  </si>
  <si>
    <t>燃料を使用する</t>
    <rPh sb="0" eb="2">
      <t>ネンリョウ</t>
    </rPh>
    <rPh sb="3" eb="5">
      <t>シヨウ</t>
    </rPh>
    <phoneticPr fontId="2"/>
  </si>
  <si>
    <t>インプット</t>
  </si>
  <si>
    <t>排気ガスが出る</t>
    <rPh sb="0" eb="2">
      <t>ハイキ</t>
    </rPh>
    <rPh sb="5" eb="6">
      <t>デ</t>
    </rPh>
    <phoneticPr fontId="2"/>
  </si>
  <si>
    <t>アウトプット</t>
  </si>
  <si>
    <t>騒音が出る</t>
    <rPh sb="0" eb="2">
      <t>ソウオン</t>
    </rPh>
    <rPh sb="3" eb="4">
      <t>デ</t>
    </rPh>
    <phoneticPr fontId="2"/>
  </si>
  <si>
    <t>振動が起こる</t>
    <rPh sb="0" eb="2">
      <t>シンドウ</t>
    </rPh>
    <rPh sb="3" eb="4">
      <t>オ</t>
    </rPh>
    <phoneticPr fontId="2"/>
  </si>
  <si>
    <t>ほこりがたつ</t>
  </si>
  <si>
    <t>運搬物の飛散</t>
    <rPh sb="0" eb="2">
      <t>ウンパン</t>
    </rPh>
    <rPh sb="2" eb="3">
      <t>ブツ</t>
    </rPh>
    <rPh sb="4" eb="6">
      <t>ヒサン</t>
    </rPh>
    <phoneticPr fontId="2"/>
  </si>
  <si>
    <t>B</t>
  </si>
  <si>
    <t>重機作業（※重機を使用する工事・作業すべてに共通な側面を明記する）</t>
    <rPh sb="0" eb="2">
      <t>ジュウキ</t>
    </rPh>
    <rPh sb="2" eb="4">
      <t>サギョウ</t>
    </rPh>
    <rPh sb="6" eb="8">
      <t>ジュウキ</t>
    </rPh>
    <rPh sb="9" eb="11">
      <t>シヨウ</t>
    </rPh>
    <rPh sb="13" eb="15">
      <t>コウジ</t>
    </rPh>
    <rPh sb="16" eb="18">
      <t>サギョウ</t>
    </rPh>
    <rPh sb="22" eb="24">
      <t>キョウツウ</t>
    </rPh>
    <rPh sb="25" eb="27">
      <t>ソクメン</t>
    </rPh>
    <rPh sb="28" eb="30">
      <t>メイキ</t>
    </rPh>
    <phoneticPr fontId="2"/>
  </si>
  <si>
    <t>オイルの飛散</t>
    <rPh sb="4" eb="6">
      <t>ヒサン</t>
    </rPh>
    <phoneticPr fontId="2"/>
  </si>
  <si>
    <t>C</t>
  </si>
  <si>
    <t>仮設事務所</t>
    <rPh sb="0" eb="2">
      <t>カセツ</t>
    </rPh>
    <rPh sb="2" eb="4">
      <t>ジム</t>
    </rPh>
    <rPh sb="4" eb="5">
      <t>ショ</t>
    </rPh>
    <phoneticPr fontId="2"/>
  </si>
  <si>
    <t>照明・ＯＡ機器・エアコンで電気を使用する</t>
    <rPh sb="0" eb="2">
      <t>ショウメイ</t>
    </rPh>
    <rPh sb="5" eb="7">
      <t>キキ</t>
    </rPh>
    <rPh sb="13" eb="15">
      <t>デンキ</t>
    </rPh>
    <rPh sb="16" eb="18">
      <t>シヨウ</t>
    </rPh>
    <phoneticPr fontId="2"/>
  </si>
  <si>
    <t>紙を使用する</t>
    <rPh sb="0" eb="1">
      <t>カミ</t>
    </rPh>
    <rPh sb="2" eb="4">
      <t>シヨウ</t>
    </rPh>
    <phoneticPr fontId="2"/>
  </si>
  <si>
    <t>エアコンのフロンガスが流出する</t>
    <rPh sb="11" eb="13">
      <t>リュウシュツ</t>
    </rPh>
    <phoneticPr fontId="2"/>
  </si>
  <si>
    <t>一般廃棄物をリサイクル分別する</t>
    <rPh sb="0" eb="2">
      <t>イッパン</t>
    </rPh>
    <rPh sb="2" eb="5">
      <t>ハイキブツ</t>
    </rPh>
    <rPh sb="11" eb="13">
      <t>ブンベツ</t>
    </rPh>
    <phoneticPr fontId="2"/>
  </si>
  <si>
    <t>ストーブにて灯油を使用する</t>
    <rPh sb="6" eb="8">
      <t>トウユ</t>
    </rPh>
    <rPh sb="9" eb="11">
      <t>シヨウ</t>
    </rPh>
    <phoneticPr fontId="2"/>
  </si>
  <si>
    <t>環境リスクアセスメント（土木工事）</t>
    <rPh sb="0" eb="2">
      <t>カンキョウ</t>
    </rPh>
    <rPh sb="12" eb="14">
      <t>ドボク</t>
    </rPh>
    <rPh sb="14" eb="16">
      <t>コウジ</t>
    </rPh>
    <phoneticPr fontId="1"/>
  </si>
  <si>
    <t>仮設事務所</t>
    <phoneticPr fontId="1"/>
  </si>
  <si>
    <t>仮設</t>
    <phoneticPr fontId="1"/>
  </si>
  <si>
    <t>丁張・伐採作業</t>
    <phoneticPr fontId="1"/>
  </si>
  <si>
    <t>はつり作業</t>
    <phoneticPr fontId="1"/>
  </si>
  <si>
    <t>土工事</t>
    <phoneticPr fontId="1"/>
  </si>
  <si>
    <t>土留工事</t>
    <phoneticPr fontId="1"/>
  </si>
  <si>
    <t>コンクリート工事</t>
    <phoneticPr fontId="1"/>
  </si>
  <si>
    <t>鉄筋工事</t>
    <phoneticPr fontId="1"/>
  </si>
  <si>
    <t>型枠工事</t>
    <phoneticPr fontId="1"/>
  </si>
  <si>
    <t>法面吹き付け工事</t>
    <phoneticPr fontId="1"/>
  </si>
  <si>
    <t>河川工事</t>
    <phoneticPr fontId="1"/>
  </si>
  <si>
    <t>産業廃棄物処理</t>
    <phoneticPr fontId="1"/>
  </si>
  <si>
    <t>現場の資材置き場</t>
    <phoneticPr fontId="1"/>
  </si>
  <si>
    <t>交通事故</t>
    <phoneticPr fontId="1"/>
  </si>
  <si>
    <t>車両一般</t>
    <phoneticPr fontId="1"/>
  </si>
  <si>
    <t>施工前の予防対策</t>
    <phoneticPr fontId="1"/>
  </si>
  <si>
    <t>火事</t>
    <phoneticPr fontId="1"/>
  </si>
  <si>
    <r>
      <t>資材運搬</t>
    </r>
    <r>
      <rPr>
        <sz val="6"/>
        <rFont val="ＭＳ Ｐゴシック"/>
        <family val="3"/>
        <charset val="128"/>
      </rPr>
      <t>（※資材運搬が発生する工事・作業すべてに共通な側面を明記）</t>
    </r>
    <phoneticPr fontId="1"/>
  </si>
  <si>
    <r>
      <t>重機作業</t>
    </r>
    <r>
      <rPr>
        <sz val="6"/>
        <rFont val="ＭＳ Ｐゴシック"/>
        <family val="3"/>
        <charset val="128"/>
      </rPr>
      <t>（※重機を使用する工事・作業すべてに共通な側面を明記する）</t>
    </r>
    <phoneticPr fontId="1"/>
  </si>
  <si>
    <r>
      <t>破砕作業</t>
    </r>
    <r>
      <rPr>
        <sz val="6"/>
        <rFont val="ＭＳ Ｐゴシック"/>
        <family val="3"/>
        <charset val="128"/>
      </rPr>
      <t>（※破砕作業の重機作業は、特に環境影響が大きいため別評価）</t>
    </r>
    <phoneticPr fontId="1"/>
  </si>
  <si>
    <r>
      <t>舗装工事</t>
    </r>
    <r>
      <rPr>
        <sz val="6"/>
        <rFont val="ＭＳ Ｐゴシック"/>
        <family val="3"/>
        <charset val="128"/>
      </rPr>
      <t>（※路盤工・置換工含む）</t>
    </r>
    <phoneticPr fontId="1"/>
  </si>
  <si>
    <t>地球温暖化対策の推進に関する法律</t>
    <phoneticPr fontId="1"/>
  </si>
  <si>
    <t>特定特殊自動車排出ガスの規制等に関する法律</t>
    <phoneticPr fontId="1"/>
  </si>
  <si>
    <t>騒音規制法</t>
    <phoneticPr fontId="1"/>
  </si>
  <si>
    <t>騒音規制法</t>
    <phoneticPr fontId="1"/>
  </si>
  <si>
    <t>振動規制法</t>
    <phoneticPr fontId="1"/>
  </si>
  <si>
    <t>「重機使用手順書」順守</t>
    <phoneticPr fontId="1"/>
  </si>
  <si>
    <t>■　目標設定
□　維持・管理
□　手順書</t>
    <rPh sb="2" eb="4">
      <t>モクヒョウ</t>
    </rPh>
    <rPh sb="4" eb="6">
      <t>セッテイ</t>
    </rPh>
    <rPh sb="9" eb="11">
      <t>イジ</t>
    </rPh>
    <rPh sb="12" eb="14">
      <t>カンリ</t>
    </rPh>
    <rPh sb="17" eb="20">
      <t>テジュンショ</t>
    </rPh>
    <phoneticPr fontId="1"/>
  </si>
  <si>
    <t>パトロール/教育記録</t>
    <rPh sb="6" eb="8">
      <t>キョウイク</t>
    </rPh>
    <rPh sb="8" eb="10">
      <t>キロク</t>
    </rPh>
    <phoneticPr fontId="1"/>
  </si>
  <si>
    <t>今後ハイブリッドや電気などのトラック開発</t>
    <rPh sb="0" eb="2">
      <t>コンゴ</t>
    </rPh>
    <rPh sb="9" eb="11">
      <t>デンキ</t>
    </rPh>
    <rPh sb="18" eb="20">
      <t>カイハツ</t>
    </rPh>
    <phoneticPr fontId="1"/>
  </si>
  <si>
    <t>今後ハイブリッドや電気などの重機開発</t>
    <rPh sb="0" eb="2">
      <t>コンゴ</t>
    </rPh>
    <rPh sb="9" eb="11">
      <t>デンキ</t>
    </rPh>
    <rPh sb="14" eb="16">
      <t>ジュウキ</t>
    </rPh>
    <rPh sb="16" eb="18">
      <t>カイハツ</t>
    </rPh>
    <phoneticPr fontId="1"/>
  </si>
  <si>
    <t>燃料代削減に貢献する</t>
    <rPh sb="0" eb="3">
      <t>ネンリョウダイ</t>
    </rPh>
    <rPh sb="3" eb="5">
      <t>サクゲン</t>
    </rPh>
    <rPh sb="6" eb="8">
      <t>コウケン</t>
    </rPh>
    <phoneticPr fontId="1"/>
  </si>
  <si>
    <t>外部の購買先にもお願いする</t>
    <rPh sb="0" eb="2">
      <t>ガイブ</t>
    </rPh>
    <rPh sb="3" eb="5">
      <t>コウバイ</t>
    </rPh>
    <rPh sb="5" eb="6">
      <t>サキ</t>
    </rPh>
    <rPh sb="9" eb="10">
      <t>ネガ</t>
    </rPh>
    <phoneticPr fontId="1"/>
  </si>
  <si>
    <t>アイドリングストップ
急発進・急加速の禁止</t>
    <rPh sb="11" eb="14">
      <t>キュウハッシン</t>
    </rPh>
    <rPh sb="15" eb="16">
      <t>キュウ</t>
    </rPh>
    <rPh sb="16" eb="18">
      <t>カソク</t>
    </rPh>
    <rPh sb="19" eb="21">
      <t>キンシ</t>
    </rPh>
    <phoneticPr fontId="1"/>
  </si>
  <si>
    <t>不要なクラクション禁止
通行経路の指定</t>
    <rPh sb="0" eb="2">
      <t>フヨウ</t>
    </rPh>
    <rPh sb="9" eb="11">
      <t>キンシ</t>
    </rPh>
    <rPh sb="12" eb="14">
      <t>ツウコウ</t>
    </rPh>
    <rPh sb="14" eb="16">
      <t>ケイロ</t>
    </rPh>
    <rPh sb="17" eb="19">
      <t>シテイ</t>
    </rPh>
    <phoneticPr fontId="1"/>
  </si>
  <si>
    <t>通行経路の指定</t>
    <rPh sb="0" eb="2">
      <t>ツウコウ</t>
    </rPh>
    <rPh sb="2" eb="4">
      <t>ケイロ</t>
    </rPh>
    <rPh sb="5" eb="7">
      <t>シテイ</t>
    </rPh>
    <phoneticPr fontId="1"/>
  </si>
  <si>
    <t>散水を行う</t>
    <rPh sb="0" eb="2">
      <t>サンスイ</t>
    </rPh>
    <rPh sb="3" eb="4">
      <t>オコナ</t>
    </rPh>
    <phoneticPr fontId="1"/>
  </si>
  <si>
    <t>適正な運搬仕様を順守</t>
    <rPh sb="0" eb="2">
      <t>テキセイ</t>
    </rPh>
    <rPh sb="3" eb="5">
      <t>ウンパン</t>
    </rPh>
    <rPh sb="5" eb="7">
      <t>シヨウ</t>
    </rPh>
    <rPh sb="8" eb="10">
      <t>ジュンシュ</t>
    </rPh>
    <phoneticPr fontId="1"/>
  </si>
  <si>
    <t>過度な負荷をかけない
適正な馬力の重機を使用</t>
    <rPh sb="0" eb="2">
      <t>カド</t>
    </rPh>
    <rPh sb="3" eb="5">
      <t>フカ</t>
    </rPh>
    <rPh sb="11" eb="13">
      <t>テキセイ</t>
    </rPh>
    <rPh sb="14" eb="16">
      <t>バリキ</t>
    </rPh>
    <rPh sb="17" eb="19">
      <t>ジュウキ</t>
    </rPh>
    <rPh sb="20" eb="22">
      <t>シヨウ</t>
    </rPh>
    <phoneticPr fontId="1"/>
  </si>
  <si>
    <t>パトロール</t>
    <phoneticPr fontId="1"/>
  </si>
  <si>
    <t>目標設定する／パトロール</t>
    <rPh sb="0" eb="2">
      <t>モクヒョウ</t>
    </rPh>
    <rPh sb="2" eb="4">
      <t>セッテイ</t>
    </rPh>
    <phoneticPr fontId="1"/>
  </si>
  <si>
    <t>周辺に民家等がある場合は作業時間を設定する</t>
    <rPh sb="0" eb="2">
      <t>シュウヘン</t>
    </rPh>
    <rPh sb="3" eb="5">
      <t>ミンカ</t>
    </rPh>
    <rPh sb="5" eb="6">
      <t>トウ</t>
    </rPh>
    <rPh sb="9" eb="11">
      <t>バアイ</t>
    </rPh>
    <rPh sb="12" eb="14">
      <t>サギョウ</t>
    </rPh>
    <rPh sb="14" eb="16">
      <t>ジカン</t>
    </rPh>
    <rPh sb="17" eb="19">
      <t>セッテイ</t>
    </rPh>
    <phoneticPr fontId="1"/>
  </si>
  <si>
    <t>外部専門業者に依頼</t>
    <rPh sb="0" eb="2">
      <t>ガイブ</t>
    </rPh>
    <rPh sb="2" eb="4">
      <t>センモン</t>
    </rPh>
    <rPh sb="4" eb="6">
      <t>ギョウシャ</t>
    </rPh>
    <rPh sb="7" eb="9">
      <t>イライ</t>
    </rPh>
    <phoneticPr fontId="1"/>
  </si>
  <si>
    <t>フロン代替製品を導入</t>
    <rPh sb="3" eb="5">
      <t>ダイガエ</t>
    </rPh>
    <rPh sb="5" eb="7">
      <t>セイヒン</t>
    </rPh>
    <rPh sb="8" eb="10">
      <t>ドウニュウ</t>
    </rPh>
    <phoneticPr fontId="1"/>
  </si>
  <si>
    <t>フロン回収破壊法</t>
    <phoneticPr fontId="1"/>
  </si>
  <si>
    <t>改正リサイクル法</t>
    <phoneticPr fontId="1"/>
  </si>
  <si>
    <t>分別用ゴミ箱の設置</t>
    <rPh sb="0" eb="2">
      <t>ブンベツ</t>
    </rPh>
    <rPh sb="2" eb="3">
      <t>ヨウ</t>
    </rPh>
    <rPh sb="5" eb="6">
      <t>バコ</t>
    </rPh>
    <rPh sb="7" eb="9">
      <t>セッチ</t>
    </rPh>
    <phoneticPr fontId="1"/>
  </si>
  <si>
    <t>人のいない時間帯は消す</t>
    <rPh sb="0" eb="1">
      <t>ヒト</t>
    </rPh>
    <rPh sb="5" eb="8">
      <t>ジカンタイ</t>
    </rPh>
    <rPh sb="9" eb="10">
      <t>ケ</t>
    </rPh>
    <phoneticPr fontId="1"/>
  </si>
  <si>
    <t>こまめに電気を消す</t>
    <rPh sb="4" eb="6">
      <t>デンキ</t>
    </rPh>
    <rPh sb="7" eb="8">
      <t>ケ</t>
    </rPh>
    <phoneticPr fontId="1"/>
  </si>
  <si>
    <t>LED電灯に交換
省エネタイプのエアコン導入</t>
    <rPh sb="3" eb="5">
      <t>デントウ</t>
    </rPh>
    <rPh sb="6" eb="8">
      <t>コウカン</t>
    </rPh>
    <rPh sb="9" eb="10">
      <t>ショウ</t>
    </rPh>
    <rPh sb="20" eb="22">
      <t>ドウニュウ</t>
    </rPh>
    <phoneticPr fontId="1"/>
  </si>
  <si>
    <t>印刷ミス削減
裏紙の使用</t>
    <rPh sb="0" eb="2">
      <t>インサツ</t>
    </rPh>
    <rPh sb="4" eb="6">
      <t>サクゲン</t>
    </rPh>
    <rPh sb="7" eb="9">
      <t>ウラガミ</t>
    </rPh>
    <rPh sb="10" eb="12">
      <t>シヨウ</t>
    </rPh>
    <phoneticPr fontId="1"/>
  </si>
  <si>
    <t>PCで文書は作成し、印刷しない</t>
    <rPh sb="3" eb="5">
      <t>ブンショ</t>
    </rPh>
    <rPh sb="6" eb="8">
      <t>サクセイ</t>
    </rPh>
    <rPh sb="10" eb="12">
      <t>インサツ</t>
    </rPh>
    <phoneticPr fontId="1"/>
  </si>
  <si>
    <t>低騒音型重機使用</t>
    <rPh sb="0" eb="1">
      <t>テイ</t>
    </rPh>
    <rPh sb="1" eb="3">
      <t>ソウオン</t>
    </rPh>
    <rPh sb="3" eb="4">
      <t>ガタ</t>
    </rPh>
    <rPh sb="4" eb="6">
      <t>ジュウキ</t>
    </rPh>
    <rPh sb="6" eb="8">
      <t>シヨウ</t>
    </rPh>
    <phoneticPr fontId="1"/>
  </si>
  <si>
    <t>―</t>
    <phoneticPr fontId="1"/>
  </si>
  <si>
    <t>―</t>
    <phoneticPr fontId="1"/>
  </si>
  <si>
    <t>リサイクル処理に費用がかかる</t>
    <phoneticPr fontId="1"/>
  </si>
  <si>
    <t>野生動物の重要種一覧表</t>
    <rPh sb="0" eb="2">
      <t>ヤセイ</t>
    </rPh>
    <rPh sb="5" eb="7">
      <t>ジュウヨウ</t>
    </rPh>
    <rPh sb="7" eb="8">
      <t>シュ</t>
    </rPh>
    <rPh sb="8" eb="10">
      <t>イチラン</t>
    </rPh>
    <rPh sb="10" eb="11">
      <t>ヒョウ</t>
    </rPh>
    <phoneticPr fontId="1"/>
  </si>
  <si>
    <t>鹿児島県内（奄美地区除く）の動物の重要種を調査した。</t>
    <rPh sb="0" eb="3">
      <t>カゴシマ</t>
    </rPh>
    <rPh sb="3" eb="5">
      <t>ケンナイ</t>
    </rPh>
    <rPh sb="6" eb="8">
      <t>アマミ</t>
    </rPh>
    <rPh sb="8" eb="10">
      <t>チク</t>
    </rPh>
    <rPh sb="10" eb="11">
      <t>ノゾ</t>
    </rPh>
    <rPh sb="14" eb="16">
      <t>ドウブツ</t>
    </rPh>
    <rPh sb="17" eb="19">
      <t>ジュウヨウ</t>
    </rPh>
    <rPh sb="19" eb="20">
      <t>シュ</t>
    </rPh>
    <rPh sb="21" eb="23">
      <t>チョウサ</t>
    </rPh>
    <phoneticPr fontId="1"/>
  </si>
  <si>
    <t>　</t>
    <phoneticPr fontId="1"/>
  </si>
  <si>
    <t>類区分</t>
    <rPh sb="0" eb="1">
      <t>ルイ</t>
    </rPh>
    <rPh sb="1" eb="3">
      <t>クブン</t>
    </rPh>
    <phoneticPr fontId="1"/>
  </si>
  <si>
    <t>対象種数</t>
    <rPh sb="0" eb="2">
      <t>タイショウ</t>
    </rPh>
    <rPh sb="2" eb="3">
      <t>シュ</t>
    </rPh>
    <rPh sb="3" eb="4">
      <t>スウ</t>
    </rPh>
    <phoneticPr fontId="1"/>
  </si>
  <si>
    <t>【情報源】</t>
    <rPh sb="1" eb="4">
      <t>ジョウホウゲン</t>
    </rPh>
    <phoneticPr fontId="1"/>
  </si>
  <si>
    <t>哺乳類</t>
    <rPh sb="0" eb="3">
      <t>ホニュウルイ</t>
    </rPh>
    <phoneticPr fontId="1"/>
  </si>
  <si>
    <t xml:space="preserve">鹿児島県レッドリスト(平成 26 年改訂 平成 26 年 5 月 7 日)－鹿児島県ホームページ
トップ&gt;くらし・環境&gt;環境保全・自然保護&gt;野生動物保護 </t>
    <phoneticPr fontId="1"/>
  </si>
  <si>
    <t>鳥類</t>
    <rPh sb="0" eb="2">
      <t>チョウルイ</t>
    </rPh>
    <phoneticPr fontId="1"/>
  </si>
  <si>
    <t>爬虫類</t>
    <rPh sb="0" eb="3">
      <t>ハチュウルイ</t>
    </rPh>
    <phoneticPr fontId="1"/>
  </si>
  <si>
    <t>http://www.pref.kagoshima.jp/kurashi-kankyo/kankyo/yasei/reddata/index.html</t>
    <phoneticPr fontId="1"/>
  </si>
  <si>
    <t>両生類</t>
    <rPh sb="0" eb="3">
      <t>リョウセイルイ</t>
    </rPh>
    <phoneticPr fontId="1"/>
  </si>
  <si>
    <t>魚類</t>
    <rPh sb="0" eb="2">
      <t>ギョルイ</t>
    </rPh>
    <phoneticPr fontId="1"/>
  </si>
  <si>
    <t>昆虫類</t>
    <rPh sb="0" eb="3">
      <t>コンチュウルイ</t>
    </rPh>
    <phoneticPr fontId="1"/>
  </si>
  <si>
    <t>貝類</t>
    <rPh sb="0" eb="2">
      <t>カイルイ</t>
    </rPh>
    <phoneticPr fontId="1"/>
  </si>
  <si>
    <t>http://www.biodic.go.jp/rdb/rdb_f.html</t>
    <phoneticPr fontId="1"/>
  </si>
  <si>
    <t>甲殻類</t>
    <rPh sb="0" eb="3">
      <t>コウカクルイ</t>
    </rPh>
    <phoneticPr fontId="1"/>
  </si>
  <si>
    <t>合計</t>
    <rPh sb="0" eb="2">
      <t>ゴウケイ</t>
    </rPh>
    <phoneticPr fontId="1"/>
  </si>
  <si>
    <t>※圃場及び圃場周辺で重要種を確認したら、確認日と状況欄に○をつけ対策を検討する。</t>
    <rPh sb="1" eb="3">
      <t>ホジョウ</t>
    </rPh>
    <rPh sb="3" eb="4">
      <t>オヨ</t>
    </rPh>
    <rPh sb="5" eb="7">
      <t>ホジョウ</t>
    </rPh>
    <rPh sb="7" eb="9">
      <t>シュウヘン</t>
    </rPh>
    <rPh sb="10" eb="12">
      <t>ジュウヨウ</t>
    </rPh>
    <rPh sb="12" eb="13">
      <t>シュ</t>
    </rPh>
    <rPh sb="14" eb="16">
      <t>カクニン</t>
    </rPh>
    <rPh sb="20" eb="22">
      <t>カクニン</t>
    </rPh>
    <rPh sb="22" eb="23">
      <t>ビ</t>
    </rPh>
    <rPh sb="24" eb="26">
      <t>ジョウキョウ</t>
    </rPh>
    <rPh sb="26" eb="27">
      <t>ラン</t>
    </rPh>
    <rPh sb="32" eb="34">
      <t>タイサク</t>
    </rPh>
    <rPh sb="35" eb="37">
      <t>ケントウ</t>
    </rPh>
    <phoneticPr fontId="1"/>
  </si>
  <si>
    <t>カテゴリー(ランク)の概要</t>
    <rPh sb="11" eb="13">
      <t>ガイヨウ</t>
    </rPh>
    <phoneticPr fontId="1"/>
  </si>
  <si>
    <t>絶滅 (EX)</t>
    <phoneticPr fontId="1"/>
  </si>
  <si>
    <t>我が国ではすでに絶滅したと考えられる種</t>
    <phoneticPr fontId="1"/>
  </si>
  <si>
    <t>野生絶滅 (EW)</t>
    <phoneticPr fontId="1"/>
  </si>
  <si>
    <t>飼育・栽培下あるいは自然分布域の明らかに外側で野生化した状態でのみ存続している種</t>
    <phoneticPr fontId="1"/>
  </si>
  <si>
    <t>絶滅危惧Ⅰ類 (CR+EN)</t>
    <phoneticPr fontId="1"/>
  </si>
  <si>
    <t>絶滅の危機に瀕している</t>
    <phoneticPr fontId="1"/>
  </si>
  <si>
    <t>絶滅危惧種</t>
    <rPh sb="0" eb="2">
      <t>ゼツメツ</t>
    </rPh>
    <rPh sb="2" eb="4">
      <t>キグ</t>
    </rPh>
    <rPh sb="4" eb="5">
      <t>シュ</t>
    </rPh>
    <phoneticPr fontId="1"/>
  </si>
  <si>
    <t>絶滅危惧ⅠＡ類(CR)</t>
    <phoneticPr fontId="1"/>
  </si>
  <si>
    <t>ごく近い将来における野生での絶滅の危険性が極めて高いもの</t>
    <phoneticPr fontId="1"/>
  </si>
  <si>
    <t>絶滅危惧ⅠＢ類(EN)</t>
    <phoneticPr fontId="1"/>
  </si>
  <si>
    <t>ⅠA類ほどではないが、近い将来における野生での絶滅の危険性が高いもの</t>
    <phoneticPr fontId="1"/>
  </si>
  <si>
    <t>絶滅危惧Ⅱ類 (VU)</t>
    <phoneticPr fontId="1"/>
  </si>
  <si>
    <t>絶滅の危険が増大している種</t>
    <phoneticPr fontId="1"/>
  </si>
  <si>
    <t>準絶滅危惧 (NT)</t>
    <phoneticPr fontId="1"/>
  </si>
  <si>
    <t>現時点での絶滅危険度は小さいが、生息条件の変化によっては「絶滅危惧」に移行する可能性のある種</t>
    <phoneticPr fontId="1"/>
  </si>
  <si>
    <t>情報不足(DD）</t>
    <phoneticPr fontId="1"/>
  </si>
  <si>
    <t>評価するだけの情報が不足している種</t>
    <phoneticPr fontId="1"/>
  </si>
  <si>
    <t>絶滅のおそれのある地域個体群 (LP)</t>
    <phoneticPr fontId="1"/>
  </si>
  <si>
    <t>地域的に孤立している個体群で、絶滅のおそれが高いもの</t>
    <phoneticPr fontId="1"/>
  </si>
  <si>
    <t>※分布：鹿児島県での分布の詳細は不明については、分布する可能性があるため記載する。</t>
    <rPh sb="36" eb="38">
      <t>キサイ</t>
    </rPh>
    <phoneticPr fontId="1"/>
  </si>
  <si>
    <t>No</t>
    <phoneticPr fontId="1"/>
  </si>
  <si>
    <t>種名</t>
    <rPh sb="0" eb="1">
      <t>シュ</t>
    </rPh>
    <rPh sb="1" eb="2">
      <t>メイ</t>
    </rPh>
    <phoneticPr fontId="1"/>
  </si>
  <si>
    <t>鹿児島県</t>
    <rPh sb="0" eb="4">
      <t>カゴシマケン</t>
    </rPh>
    <phoneticPr fontId="1"/>
  </si>
  <si>
    <t>環境省</t>
    <rPh sb="0" eb="2">
      <t>カンキョウ</t>
    </rPh>
    <rPh sb="2" eb="3">
      <t>ショウ</t>
    </rPh>
    <phoneticPr fontId="1"/>
  </si>
  <si>
    <t>分布</t>
    <rPh sb="0" eb="2">
      <t>ブンプ</t>
    </rPh>
    <phoneticPr fontId="1"/>
  </si>
  <si>
    <t>確認日</t>
    <rPh sb="0" eb="2">
      <t>カクニン</t>
    </rPh>
    <rPh sb="2" eb="3">
      <t>ビ</t>
    </rPh>
    <phoneticPr fontId="1"/>
  </si>
  <si>
    <t>状況</t>
    <rPh sb="0" eb="2">
      <t>ジョウキョウ</t>
    </rPh>
    <phoneticPr fontId="1"/>
  </si>
  <si>
    <t>ヒナコウモリ</t>
    <phoneticPr fontId="1"/>
  </si>
  <si>
    <t>情報不足</t>
    <rPh sb="0" eb="2">
      <t>ジョウホウ</t>
    </rPh>
    <rPh sb="2" eb="4">
      <t>フソク</t>
    </rPh>
    <phoneticPr fontId="1"/>
  </si>
  <si>
    <t>鹿児島県での分布の詳細は不明</t>
    <phoneticPr fontId="1"/>
  </si>
  <si>
    <t>ヤマコウモリ</t>
    <phoneticPr fontId="1"/>
  </si>
  <si>
    <t>絶滅危惧Ⅱ類</t>
    <phoneticPr fontId="1"/>
  </si>
  <si>
    <t>ニホンモモンガ</t>
    <phoneticPr fontId="1"/>
  </si>
  <si>
    <t>川辺郡、菱刈町徳辺、宮之城虎居、下福元町</t>
    <phoneticPr fontId="1"/>
  </si>
  <si>
    <t>野生植物の重要種一覧表</t>
    <rPh sb="0" eb="2">
      <t>ヤセイ</t>
    </rPh>
    <rPh sb="5" eb="7">
      <t>ジュウヨウ</t>
    </rPh>
    <rPh sb="7" eb="8">
      <t>シュ</t>
    </rPh>
    <rPh sb="8" eb="10">
      <t>イチラン</t>
    </rPh>
    <rPh sb="10" eb="11">
      <t>ヒョウ</t>
    </rPh>
    <phoneticPr fontId="1"/>
  </si>
  <si>
    <t>鹿児島県内（奄美地区除く）の植物の重要種を調査した。</t>
    <rPh sb="0" eb="3">
      <t>カゴシマ</t>
    </rPh>
    <rPh sb="3" eb="5">
      <t>ケンナイ</t>
    </rPh>
    <rPh sb="6" eb="8">
      <t>アマミ</t>
    </rPh>
    <rPh sb="8" eb="10">
      <t>チク</t>
    </rPh>
    <rPh sb="10" eb="11">
      <t>ノゾ</t>
    </rPh>
    <rPh sb="14" eb="16">
      <t>ショクブツ</t>
    </rPh>
    <rPh sb="17" eb="19">
      <t>ジュウヨウ</t>
    </rPh>
    <rPh sb="19" eb="20">
      <t>シュ</t>
    </rPh>
    <rPh sb="21" eb="23">
      <t>チョウサ</t>
    </rPh>
    <phoneticPr fontId="1"/>
  </si>
  <si>
    <t>　</t>
    <phoneticPr fontId="1"/>
  </si>
  <si>
    <t>シダ植物</t>
    <rPh sb="2" eb="4">
      <t>ショクブツ</t>
    </rPh>
    <phoneticPr fontId="1"/>
  </si>
  <si>
    <t>鹿児島県の絶滅のおそれのある野生動植物【植物編】－鹿児島県レッドデータブッ
ク－（平成 15 年 3 月）</t>
    <phoneticPr fontId="1"/>
  </si>
  <si>
    <t>被子植物</t>
    <rPh sb="0" eb="2">
      <t>ヒシ</t>
    </rPh>
    <rPh sb="2" eb="4">
      <t>ショクブツ</t>
    </rPh>
    <phoneticPr fontId="1"/>
  </si>
  <si>
    <t>単子葉植物</t>
    <rPh sb="0" eb="2">
      <t>タンシ</t>
    </rPh>
    <rPh sb="2" eb="3">
      <t>ハ</t>
    </rPh>
    <rPh sb="3" eb="5">
      <t>ショクブツ</t>
    </rPh>
    <phoneticPr fontId="1"/>
  </si>
  <si>
    <t>鹿児島県レッドリスト(平成 26 年改訂 平成 26 年 5 月 8 日)－鹿児島県ホームページ
トップ&gt;くらし・環境&gt;環境保全・自然保護&gt;野生動物保護</t>
  </si>
  <si>
    <t>藻類</t>
    <rPh sb="0" eb="1">
      <t>モ</t>
    </rPh>
    <rPh sb="1" eb="2">
      <t>ルイ</t>
    </rPh>
    <phoneticPr fontId="1"/>
  </si>
  <si>
    <t>http://www.pref.kagoshima.jp/kurashi-kankyo/kankyo/yasei/reddata/index.html</t>
    <phoneticPr fontId="1"/>
  </si>
  <si>
    <t>環境省レッドリスト (第 4 次レッドリストの公表について平成 24 年 8 月、平成 25 年
2 月)環境省ホームページトップ&gt;自然環境・生物多様性&gt;野生&gt;野生生物関係</t>
    <phoneticPr fontId="1"/>
  </si>
  <si>
    <t>http://www.biodic.go.jp/rdb/rdb_f.html</t>
    <phoneticPr fontId="1"/>
  </si>
  <si>
    <t>我が国ではすでに絶滅したと考えられる種</t>
    <phoneticPr fontId="1"/>
  </si>
  <si>
    <t>飼育・栽培下あるいは自然分布域の明らかに外側で野生化した状態でのみ存続している種</t>
    <phoneticPr fontId="1"/>
  </si>
  <si>
    <t>絶滅危惧Ⅰ類 (CR+EN)</t>
    <phoneticPr fontId="1"/>
  </si>
  <si>
    <t>絶滅の危機に瀕している</t>
    <phoneticPr fontId="1"/>
  </si>
  <si>
    <t>絶滅危惧ⅠＡ類(CR)</t>
    <phoneticPr fontId="1"/>
  </si>
  <si>
    <t>ごく近い将来における野生での絶滅の危険性が極めて高いもの</t>
    <phoneticPr fontId="1"/>
  </si>
  <si>
    <t>絶滅危惧ⅠＢ類(EN)</t>
    <phoneticPr fontId="1"/>
  </si>
  <si>
    <t>ⅠA類ほどではないが、近い将来における野生での絶滅の危険性が高いもの</t>
    <phoneticPr fontId="1"/>
  </si>
  <si>
    <t>絶滅危惧Ⅱ類 (VU)</t>
    <phoneticPr fontId="1"/>
  </si>
  <si>
    <t>絶滅の危険が増大している種</t>
    <phoneticPr fontId="1"/>
  </si>
  <si>
    <t>準絶滅危惧 (NT)</t>
    <phoneticPr fontId="1"/>
  </si>
  <si>
    <t>現時点での絶滅危険度は小さいが、生息条件の変化によっては「絶滅危惧」に移行する可能性のある種</t>
    <phoneticPr fontId="1"/>
  </si>
  <si>
    <t>情報不足(DD）</t>
    <phoneticPr fontId="1"/>
  </si>
  <si>
    <t>評価するだけの情報が不足している種</t>
    <phoneticPr fontId="1"/>
  </si>
  <si>
    <t>絶滅のおそれのある地域個体群 (LP)</t>
    <phoneticPr fontId="1"/>
  </si>
  <si>
    <t>地域的に孤立している個体群で、絶滅のおそれが高いもの</t>
    <phoneticPr fontId="1"/>
  </si>
  <si>
    <t xml:space="preserve"> ヒモラン</t>
    <phoneticPr fontId="1"/>
  </si>
  <si>
    <t>準絶滅危惧</t>
    <phoneticPr fontId="1"/>
  </si>
  <si>
    <t>絶滅危惧Ⅰ類</t>
    <phoneticPr fontId="1"/>
  </si>
  <si>
    <t>出水(湯川内、霧島山系)から徳之島まで散在的に分布</t>
    <phoneticPr fontId="1"/>
  </si>
  <si>
    <t>カネコシダ</t>
    <phoneticPr fontId="1"/>
  </si>
  <si>
    <t>絶滅危惧Ⅱ類</t>
    <phoneticPr fontId="1"/>
  </si>
  <si>
    <t>絶滅危惧ⅠB類</t>
    <phoneticPr fontId="1"/>
  </si>
  <si>
    <t>薩摩半島</t>
    <phoneticPr fontId="1"/>
  </si>
  <si>
    <t>クサマルハチ</t>
    <phoneticPr fontId="1"/>
  </si>
  <si>
    <t>なし</t>
    <phoneticPr fontId="1"/>
  </si>
  <si>
    <t>間接部門／
ペーパー</t>
    <phoneticPr fontId="1"/>
  </si>
  <si>
    <t>間接部門／
ユーティリティ</t>
    <phoneticPr fontId="1"/>
  </si>
  <si>
    <t>間接部門／
ＯＡ機器関連</t>
    <phoneticPr fontId="1"/>
  </si>
  <si>
    <t>間接部門／
購買業務</t>
    <phoneticPr fontId="1"/>
  </si>
  <si>
    <t>間接部門／
廃棄物処理作業</t>
    <phoneticPr fontId="1"/>
  </si>
  <si>
    <t>間接部門／
事務所その他</t>
    <phoneticPr fontId="1"/>
  </si>
  <si>
    <t>間接部門／
火災</t>
    <phoneticPr fontId="1"/>
  </si>
  <si>
    <t>間接部門／
通勤・移動</t>
    <phoneticPr fontId="1"/>
  </si>
  <si>
    <t>間接部門／
資材倉庫</t>
    <phoneticPr fontId="1"/>
  </si>
  <si>
    <t>Ⅴ</t>
    <phoneticPr fontId="1"/>
  </si>
  <si>
    <t>Ⅵ</t>
    <phoneticPr fontId="1"/>
  </si>
  <si>
    <t>Ⅶ</t>
    <phoneticPr fontId="1"/>
  </si>
  <si>
    <t>Ⅸ</t>
    <phoneticPr fontId="1"/>
  </si>
  <si>
    <t>間接部門／
営業業務</t>
    <phoneticPr fontId="1"/>
  </si>
  <si>
    <t>土木工事&amp;間接部門</t>
    <rPh sb="5" eb="7">
      <t>カンセツ</t>
    </rPh>
    <rPh sb="7" eb="9">
      <t>ブモン</t>
    </rPh>
    <phoneticPr fontId="1"/>
  </si>
  <si>
    <t>　　１．個別現場の著しい環境側面を自動で特定します。</t>
    <rPh sb="4" eb="6">
      <t>コベツ</t>
    </rPh>
    <rPh sb="6" eb="8">
      <t>ゲンバ</t>
    </rPh>
    <rPh sb="9" eb="10">
      <t>イチジル</t>
    </rPh>
    <rPh sb="12" eb="14">
      <t>カンキョウ</t>
    </rPh>
    <rPh sb="14" eb="16">
      <t>ソクメン</t>
    </rPh>
    <rPh sb="17" eb="19">
      <t>ジドウ</t>
    </rPh>
    <rPh sb="20" eb="22">
      <t>トクテイ</t>
    </rPh>
    <phoneticPr fontId="1"/>
  </si>
  <si>
    <t>　　２．個別現場の環境法規制等を自動で特定します。</t>
    <rPh sb="4" eb="6">
      <t>コベツ</t>
    </rPh>
    <rPh sb="6" eb="8">
      <t>ゲンバ</t>
    </rPh>
    <rPh sb="9" eb="11">
      <t>カンキョウ</t>
    </rPh>
    <rPh sb="11" eb="12">
      <t>ホウ</t>
    </rPh>
    <rPh sb="12" eb="14">
      <t>キセイ</t>
    </rPh>
    <rPh sb="14" eb="15">
      <t>トウ</t>
    </rPh>
    <rPh sb="16" eb="18">
      <t>ジドウ</t>
    </rPh>
    <rPh sb="19" eb="21">
      <t>トクテイ</t>
    </rPh>
    <phoneticPr fontId="1"/>
  </si>
  <si>
    <t>　　３．環境リスクアセスメント・法規制等の追加・変更が出来ます。</t>
    <rPh sb="4" eb="6">
      <t>カンキョウ</t>
    </rPh>
    <rPh sb="16" eb="17">
      <t>ホウ</t>
    </rPh>
    <rPh sb="17" eb="19">
      <t>キセイ</t>
    </rPh>
    <rPh sb="19" eb="20">
      <t>トウ</t>
    </rPh>
    <rPh sb="21" eb="23">
      <t>ツイカ</t>
    </rPh>
    <rPh sb="24" eb="26">
      <t>ヘンコウ</t>
    </rPh>
    <rPh sb="27" eb="29">
      <t>デキ</t>
    </rPh>
    <phoneticPr fontId="1"/>
  </si>
  <si>
    <t>土木工事の施工前に、その現場の環境側面を洗い出して、リスクが高いものを特定して、対策を取らなければなりません。</t>
    <rPh sb="0" eb="2">
      <t>ドボク</t>
    </rPh>
    <rPh sb="2" eb="4">
      <t>コウジ</t>
    </rPh>
    <rPh sb="5" eb="7">
      <t>セコウ</t>
    </rPh>
    <rPh sb="7" eb="8">
      <t>マエ</t>
    </rPh>
    <rPh sb="12" eb="14">
      <t>ゲンバ</t>
    </rPh>
    <rPh sb="15" eb="19">
      <t>カンキョウソクメン</t>
    </rPh>
    <rPh sb="20" eb="21">
      <t>アラ</t>
    </rPh>
    <rPh sb="22" eb="23">
      <t>ダ</t>
    </rPh>
    <rPh sb="30" eb="31">
      <t>タカ</t>
    </rPh>
    <rPh sb="35" eb="37">
      <t>トクテイ</t>
    </rPh>
    <rPh sb="40" eb="42">
      <t>タイサク</t>
    </rPh>
    <rPh sb="43" eb="44">
      <t>ト</t>
    </rPh>
    <phoneticPr fontId="1"/>
  </si>
  <si>
    <t>【手順１】　個別現場の著しい環境側面特定の流れ</t>
    <rPh sb="1" eb="3">
      <t>テジュン</t>
    </rPh>
    <rPh sb="11" eb="12">
      <t>イチジル</t>
    </rPh>
    <rPh sb="14" eb="18">
      <t>カンキョウソクメン</t>
    </rPh>
    <rPh sb="18" eb="20">
      <t>トクテイ</t>
    </rPh>
    <rPh sb="21" eb="22">
      <t>ナガ</t>
    </rPh>
    <phoneticPr fontId="1"/>
  </si>
  <si>
    <t>環境法規制等</t>
    <rPh sb="0" eb="2">
      <t>カンキョウ</t>
    </rPh>
    <rPh sb="2" eb="3">
      <t>ホウ</t>
    </rPh>
    <rPh sb="3" eb="5">
      <t>キセイ</t>
    </rPh>
    <rPh sb="5" eb="6">
      <t>トウ</t>
    </rPh>
    <phoneticPr fontId="1"/>
  </si>
  <si>
    <t>環境法規制等（土木・建築兼用）の場合も同様にリスクアセスメントを実施して下さい。</t>
    <rPh sb="0" eb="2">
      <t>カンキョウ</t>
    </rPh>
    <rPh sb="2" eb="3">
      <t>ホウ</t>
    </rPh>
    <rPh sb="3" eb="5">
      <t>キセイ</t>
    </rPh>
    <rPh sb="5" eb="6">
      <t>トウ</t>
    </rPh>
    <rPh sb="7" eb="9">
      <t>ドボク</t>
    </rPh>
    <rPh sb="10" eb="12">
      <t>ケンチク</t>
    </rPh>
    <rPh sb="12" eb="14">
      <t>ケンヨウ</t>
    </rPh>
    <rPh sb="16" eb="18">
      <t>バアイ</t>
    </rPh>
    <rPh sb="19" eb="21">
      <t>ドウヨウ</t>
    </rPh>
    <rPh sb="32" eb="34">
      <t>ジッシ</t>
    </rPh>
    <rPh sb="36" eb="37">
      <t>クダ</t>
    </rPh>
    <phoneticPr fontId="1"/>
  </si>
  <si>
    <t>１）『入力画面』の「工事現場の環境法規制等選択画面」にて選択してください。
２）『現場用環境法規制等』シートにて、『実行』ボタンをクリックすることにより、当該現場に関連する法規制等が選択されます。</t>
    <rPh sb="3" eb="5">
      <t>ニュウリョク</t>
    </rPh>
    <rPh sb="5" eb="7">
      <t>ガメン</t>
    </rPh>
    <rPh sb="10" eb="12">
      <t>コウジ</t>
    </rPh>
    <rPh sb="15" eb="17">
      <t>カンキョウ</t>
    </rPh>
    <rPh sb="17" eb="18">
      <t>ホウ</t>
    </rPh>
    <rPh sb="18" eb="20">
      <t>キセイ</t>
    </rPh>
    <rPh sb="20" eb="21">
      <t>トウ</t>
    </rPh>
    <rPh sb="21" eb="23">
      <t>センタク</t>
    </rPh>
    <rPh sb="45" eb="47">
      <t>カンキョウ</t>
    </rPh>
    <phoneticPr fontId="1"/>
  </si>
  <si>
    <t>環境(土木＆間接部門)</t>
    <rPh sb="0" eb="2">
      <t>カンキョウ</t>
    </rPh>
    <rPh sb="3" eb="5">
      <t>ドボク</t>
    </rPh>
    <rPh sb="6" eb="8">
      <t>カンセツ</t>
    </rPh>
    <rPh sb="8" eb="10">
      <t>ブモン</t>
    </rPh>
    <phoneticPr fontId="1"/>
  </si>
  <si>
    <t>【手順２】　環境リスクアセスメントのマスター表の修正</t>
    <rPh sb="1" eb="3">
      <t>テジュン</t>
    </rPh>
    <rPh sb="6" eb="8">
      <t>カンキョウ</t>
    </rPh>
    <rPh sb="22" eb="23">
      <t>ヒョウ</t>
    </rPh>
    <rPh sb="24" eb="26">
      <t>シュウセイ</t>
    </rPh>
    <phoneticPr fontId="1"/>
  </si>
  <si>
    <t>環境リスクアセスメント表及び法規制等管理表のマスターを更新します。</t>
    <rPh sb="0" eb="2">
      <t>カンキョウ</t>
    </rPh>
    <rPh sb="11" eb="12">
      <t>ヒョウ</t>
    </rPh>
    <rPh sb="12" eb="13">
      <t>オヨ</t>
    </rPh>
    <rPh sb="14" eb="17">
      <t>ホウキセイ</t>
    </rPh>
    <rPh sb="17" eb="18">
      <t>トウ</t>
    </rPh>
    <rPh sb="18" eb="20">
      <t>カンリ</t>
    </rPh>
    <rPh sb="20" eb="21">
      <t>ヒョウ</t>
    </rPh>
    <rPh sb="27" eb="29">
      <t>コウシン</t>
    </rPh>
    <phoneticPr fontId="1"/>
  </si>
  <si>
    <t>土木工事&amp;間接部門</t>
    <phoneticPr fontId="1"/>
  </si>
  <si>
    <t>１）工事番号があれば記入してください。なければ記入の必要はありません。
２）工事名または現場名(住所など)を記入してください。工事番号があれば記入する必要はありません。（間接部門の場合は部門名を記入）
３）この現場で行う工種をA～Ⅲの中から選択して、該当する記号の□をクリックしてください。☑が付きましたら、選択されたことになります。複数選択できます。（間接部門は側面を選択）</t>
    <rPh sb="2" eb="4">
      <t>コウジ</t>
    </rPh>
    <rPh sb="4" eb="6">
      <t>バンゴウ</t>
    </rPh>
    <rPh sb="10" eb="12">
      <t>キニュウ</t>
    </rPh>
    <rPh sb="23" eb="25">
      <t>キニュウ</t>
    </rPh>
    <rPh sb="26" eb="28">
      <t>ヒツヨウ</t>
    </rPh>
    <rPh sb="39" eb="42">
      <t>コウジメイ</t>
    </rPh>
    <rPh sb="45" eb="47">
      <t>ゲンバ</t>
    </rPh>
    <rPh sb="47" eb="48">
      <t>メイ</t>
    </rPh>
    <rPh sb="49" eb="51">
      <t>ジュウショ</t>
    </rPh>
    <rPh sb="55" eb="57">
      <t>キニュウ</t>
    </rPh>
    <rPh sb="64" eb="66">
      <t>コウジ</t>
    </rPh>
    <rPh sb="66" eb="68">
      <t>バンゴウ</t>
    </rPh>
    <rPh sb="72" eb="74">
      <t>キニュウ</t>
    </rPh>
    <rPh sb="76" eb="78">
      <t>ヒツヨウ</t>
    </rPh>
    <rPh sb="107" eb="109">
      <t>ゲンバ</t>
    </rPh>
    <rPh sb="110" eb="111">
      <t>オコナ</t>
    </rPh>
    <rPh sb="112" eb="114">
      <t>コウシュ</t>
    </rPh>
    <rPh sb="119" eb="120">
      <t>ナカ</t>
    </rPh>
    <rPh sb="122" eb="124">
      <t>センタク</t>
    </rPh>
    <rPh sb="127" eb="129">
      <t>ガイトウ</t>
    </rPh>
    <rPh sb="131" eb="133">
      <t>キゴウ</t>
    </rPh>
    <rPh sb="149" eb="150">
      <t>ツ</t>
    </rPh>
    <rPh sb="156" eb="158">
      <t>センタク</t>
    </rPh>
    <rPh sb="169" eb="171">
      <t>フクスウ</t>
    </rPh>
    <rPh sb="171" eb="173">
      <t>センタク</t>
    </rPh>
    <rPh sb="179" eb="183">
      <t>カンセツブモン</t>
    </rPh>
    <rPh sb="184" eb="186">
      <t>ソクメン</t>
    </rPh>
    <rPh sb="187" eb="189">
      <t>センタク</t>
    </rPh>
    <phoneticPr fontId="1"/>
  </si>
  <si>
    <t>振動規制法</t>
    <phoneticPr fontId="1"/>
  </si>
  <si>
    <t>環境省レッドリスト (第 4 次レッドリストの公表について平成 24 年 8 月、平成 25 年
2 月)環境省ホームページトップ&gt;自然環境・生物多様性&gt;野生&gt;野生生物関係</t>
    <phoneticPr fontId="1"/>
  </si>
  <si>
    <t>©Maisystem 2016 – All right reserved.</t>
    <phoneticPr fontId="1"/>
  </si>
  <si>
    <r>
      <t>土木工事現場の工種選択画面　</t>
    </r>
    <r>
      <rPr>
        <sz val="12"/>
        <color theme="0"/>
        <rFont val="ＭＳ Ｐゴシック"/>
        <family val="3"/>
        <charset val="128"/>
        <scheme val="minor"/>
      </rPr>
      <t>©Maisystem 2016 – All right reserved.</t>
    </r>
    <rPh sb="0" eb="2">
      <t>ドボク</t>
    </rPh>
    <rPh sb="2" eb="4">
      <t>コウジ</t>
    </rPh>
    <rPh sb="4" eb="6">
      <t>ゲンバ</t>
    </rPh>
    <rPh sb="7" eb="9">
      <t>コウシュ</t>
    </rPh>
    <rPh sb="9" eb="11">
      <t>センタク</t>
    </rPh>
    <rPh sb="11" eb="13">
      <t>ガメン</t>
    </rPh>
    <phoneticPr fontId="1"/>
  </si>
  <si>
    <r>
      <t>工事現場の法規制等選択画面　</t>
    </r>
    <r>
      <rPr>
        <sz val="12"/>
        <color theme="0"/>
        <rFont val="ＭＳ Ｐゴシック"/>
        <family val="3"/>
        <charset val="128"/>
        <scheme val="minor"/>
      </rPr>
      <t>©Maisystem 2016 – All right reserved.</t>
    </r>
    <rPh sb="0" eb="2">
      <t>コウジ</t>
    </rPh>
    <rPh sb="2" eb="4">
      <t>ゲンバ</t>
    </rPh>
    <rPh sb="5" eb="9">
      <t>ホウキセイトウ</t>
    </rPh>
    <rPh sb="9" eb="11">
      <t>センタク</t>
    </rPh>
    <rPh sb="11" eb="13">
      <t>ガメン</t>
    </rPh>
    <phoneticPr fontId="1"/>
  </si>
  <si>
    <t>この画面は編集できません　©Maisystem 2016 – All right reserved.</t>
    <rPh sb="2" eb="4">
      <t>ガメン</t>
    </rPh>
    <rPh sb="5" eb="7">
      <t>ヘンシュウ</t>
    </rPh>
    <phoneticPr fontId="1"/>
  </si>
  <si>
    <t>住宅の品質確保</t>
    <phoneticPr fontId="1"/>
  </si>
  <si>
    <t>文化財保護法</t>
    <phoneticPr fontId="1"/>
  </si>
  <si>
    <t>該当業務（適用対象）</t>
    <phoneticPr fontId="5"/>
  </si>
  <si>
    <t>●建築物の解体工事：床面積８０ｍ２以上
●土木工事：５００万円以上</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</si>
</sst>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61">
    <font>
      <sz val="11"/>
      <name val="ＭＳ Ｐゴシック"/>
      <family val="3"/>
      <charset val="128"/>
    </font>
    <font>
      <sz val="6"/>
      <name val="ＭＳ Ｐゴシック"/>
      <family val="3"/>
      <charset val="128"/>
    </font>
    <font>
      <sz val="11"/>
      <name val="ＭＳ Ｐゴシック"/>
      <family val="3"/>
      <charset val="128"/>
    </font>
    <font>
      <sz val="18"/>
      <name val="ＭＳ Ｐゴシック"/>
      <family val="3"/>
      <charset val="128"/>
    </font>
    <font>
      <b/>
      <sz val="12"/>
      <name val="ＭＳ Ｐゴシック"/>
      <family val="3"/>
      <charset val="128"/>
    </font>
    <font>
      <sz val="6"/>
      <name val="ＭＳ Ｐゴシック"/>
      <family val="3"/>
      <charset val="128"/>
    </font>
    <font>
      <b/>
      <sz val="11"/>
      <color indexed="30"/>
      <name val="ＭＳ Ｐゴシック"/>
      <family val="3"/>
      <charset val="128"/>
    </font>
    <font>
      <b/>
      <sz val="11"/>
      <color indexed="53"/>
      <name val="ＭＳ Ｐゴシック"/>
      <family val="3"/>
      <charset val="128"/>
    </font>
    <font>
      <b/>
      <sz val="12"/>
      <color indexed="56"/>
      <name val="ＭＳ Ｐゴシック"/>
      <family val="3"/>
      <charset val="128"/>
    </font>
    <font>
      <sz val="11"/>
      <color indexed="56"/>
      <name val="ＭＳ Ｐゴシック"/>
      <family val="3"/>
      <charset val="128"/>
    </font>
    <font>
      <sz val="9"/>
      <color indexed="56"/>
      <name val="ＭＳ Ｐゴシック"/>
      <family val="3"/>
      <charset val="128"/>
    </font>
    <font>
      <b/>
      <i/>
      <sz val="11"/>
      <color indexed="30"/>
      <name val="ＭＳ Ｐゴシック"/>
      <family val="3"/>
      <charset val="128"/>
    </font>
    <font>
      <b/>
      <i/>
      <sz val="11"/>
      <name val="ＭＳ Ｐゴシック"/>
      <family val="3"/>
      <charset val="128"/>
    </font>
    <font>
      <b/>
      <i/>
      <sz val="11"/>
      <color indexed="53"/>
      <name val="ＭＳ Ｐゴシック"/>
      <family val="3"/>
      <charset val="128"/>
    </font>
    <font>
      <sz val="11"/>
      <color indexed="30"/>
      <name val="ＭＳ Ｐゴシック"/>
      <family val="3"/>
      <charset val="128"/>
    </font>
    <font>
      <sz val="11"/>
      <color indexed="17"/>
      <name val="ＭＳ Ｐゴシック"/>
      <family val="3"/>
      <charset val="128"/>
    </font>
    <font>
      <sz val="11"/>
      <color indexed="53"/>
      <name val="ＭＳ Ｐゴシック"/>
      <family val="3"/>
      <charset val="128"/>
    </font>
    <font>
      <i/>
      <sz val="10"/>
      <color indexed="9"/>
      <name val="ＭＳ Ｐゴシック"/>
      <family val="3"/>
      <charset val="128"/>
    </font>
    <font>
      <b/>
      <i/>
      <sz val="10"/>
      <color indexed="9"/>
      <name val="ＭＳ Ｐゴシック"/>
      <family val="3"/>
      <charset val="128"/>
    </font>
    <font>
      <sz val="12"/>
      <name val="ＭＳ Ｐゴシック"/>
      <family val="3"/>
      <charset val="128"/>
    </font>
    <font>
      <sz val="14"/>
      <name val="ＭＳ Ｐゴシック"/>
      <family val="3"/>
      <charset val="128"/>
    </font>
    <font>
      <sz val="9"/>
      <name val="ＭＳ Ｐゴシック"/>
      <family val="3"/>
      <charset val="128"/>
    </font>
    <font>
      <sz val="11"/>
      <color theme="0"/>
      <name val="ＭＳ Ｐゴシック"/>
      <family val="3"/>
      <charset val="128"/>
      <scheme val="minor"/>
    </font>
    <font>
      <u/>
      <sz val="8.25"/>
      <color theme="10"/>
      <name val="ＭＳ Ｐゴシック"/>
      <family val="3"/>
      <charset val="128"/>
    </font>
    <font>
      <sz val="11"/>
      <name val="ＭＳ Ｐゴシック"/>
      <family val="3"/>
      <charset val="128"/>
      <scheme val="minor"/>
    </font>
    <font>
      <sz val="8"/>
      <name val="ＭＳ Ｐゴシック"/>
      <family val="3"/>
      <charset val="128"/>
      <scheme val="minor"/>
    </font>
    <font>
      <sz val="9"/>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6"/>
      <name val="ＭＳ Ｐゴシック"/>
      <family val="3"/>
      <charset val="128"/>
      <scheme val="minor"/>
    </font>
    <font>
      <b/>
      <sz val="11"/>
      <name val="ＭＳ Ｐゴシック"/>
      <family val="3"/>
      <charset val="128"/>
      <scheme val="minor"/>
    </font>
    <font>
      <b/>
      <sz val="10"/>
      <color theme="1"/>
      <name val="ＭＳ Ｐゴシック"/>
      <family val="3"/>
      <charset val="128"/>
      <scheme val="minor"/>
    </font>
    <font>
      <sz val="14"/>
      <color rgb="FF0070C0"/>
      <name val="ＭＳ Ｐゴシック"/>
      <family val="3"/>
      <charset val="128"/>
      <scheme val="minor"/>
    </font>
    <font>
      <b/>
      <i/>
      <sz val="11"/>
      <name val="ＭＳ Ｐゴシック"/>
      <family val="3"/>
      <charset val="128"/>
      <scheme val="minor"/>
    </font>
    <font>
      <b/>
      <i/>
      <sz val="11"/>
      <color theme="1"/>
      <name val="ＭＳ Ｐゴシック"/>
      <family val="3"/>
      <charset val="128"/>
      <scheme val="minor"/>
    </font>
    <font>
      <sz val="11"/>
      <color rgb="FF002060"/>
      <name val="ＭＳ Ｐゴシック"/>
      <family val="3"/>
      <charset val="128"/>
      <scheme val="minor"/>
    </font>
    <font>
      <sz val="8"/>
      <color theme="0"/>
      <name val="ＭＳ Ｐゴシック"/>
      <family val="3"/>
      <charset val="128"/>
      <scheme val="minor"/>
    </font>
    <font>
      <i/>
      <sz val="10"/>
      <color theme="0"/>
      <name val="ＭＳ Ｐゴシック"/>
      <family val="3"/>
      <charset val="128"/>
      <scheme val="minor"/>
    </font>
    <font>
      <b/>
      <i/>
      <sz val="10"/>
      <color theme="0"/>
      <name val="ＭＳ Ｐゴシック"/>
      <family val="3"/>
      <charset val="128"/>
      <scheme val="minor"/>
    </font>
    <font>
      <i/>
      <sz val="9"/>
      <color theme="1"/>
      <name val="ＭＳ Ｐゴシック"/>
      <family val="3"/>
      <charset val="128"/>
      <scheme val="minor"/>
    </font>
    <font>
      <sz val="18"/>
      <color rgb="FF002060"/>
      <name val="ＭＳ Ｐゴシック"/>
      <family val="3"/>
      <charset val="128"/>
      <scheme val="minor"/>
    </font>
    <font>
      <sz val="11"/>
      <color rgb="FF002060"/>
      <name val="ＭＳ Ｐゴシック"/>
      <family val="3"/>
      <charset val="128"/>
    </font>
    <font>
      <sz val="11"/>
      <color theme="0"/>
      <name val="ＭＳ Ｐゴシック"/>
      <family val="3"/>
      <charset val="128"/>
    </font>
    <font>
      <sz val="14"/>
      <color theme="0"/>
      <name val="ＭＳ Ｐゴシック"/>
      <family val="3"/>
      <charset val="128"/>
      <scheme val="minor"/>
    </font>
    <font>
      <sz val="12"/>
      <color theme="0"/>
      <name val="ＭＳ Ｐゴシック"/>
      <family val="3"/>
      <charset val="128"/>
      <scheme val="minor"/>
    </font>
    <font>
      <sz val="16"/>
      <color theme="0"/>
      <name val="ＭＳ Ｐゴシック"/>
      <family val="3"/>
      <charset val="128"/>
      <scheme val="minor"/>
    </font>
    <font>
      <sz val="12"/>
      <color rgb="FF002060"/>
      <name val="ＭＳ Ｐゴシック"/>
      <family val="3"/>
      <charset val="128"/>
      <scheme val="minor"/>
    </font>
    <font>
      <sz val="18"/>
      <color theme="0"/>
      <name val="ＭＳ Ｐゴシック"/>
      <family val="3"/>
      <charset val="128"/>
      <scheme val="minor"/>
    </font>
    <font>
      <b/>
      <sz val="12"/>
      <color rgb="FF002060"/>
      <name val="ＭＳ Ｐゴシック"/>
      <family val="3"/>
      <charset val="128"/>
      <scheme val="minor"/>
    </font>
    <font>
      <sz val="20"/>
      <color theme="0"/>
      <name val="ＭＳ Ｐゴシック"/>
      <family val="3"/>
      <charset val="128"/>
      <scheme val="minor"/>
    </font>
    <font>
      <sz val="9"/>
      <color theme="0"/>
      <name val="ＭＳ Ｐゴシック"/>
      <family val="3"/>
      <charset val="128"/>
      <scheme val="minor"/>
    </font>
    <font>
      <b/>
      <sz val="14"/>
      <name val="ＭＳ Ｐゴシック"/>
      <family val="3"/>
      <charset val="128"/>
      <scheme val="minor"/>
    </font>
    <font>
      <b/>
      <sz val="16"/>
      <name val="ＭＳ Ｐゴシック"/>
      <family val="3"/>
      <charset val="128"/>
      <scheme val="minor"/>
    </font>
    <font>
      <i/>
      <sz val="14"/>
      <color theme="0"/>
      <name val="ＭＳ Ｐゴシック"/>
      <family val="3"/>
      <charset val="128"/>
      <scheme val="minor"/>
    </font>
    <font>
      <b/>
      <i/>
      <sz val="16"/>
      <color theme="0"/>
      <name val="ＭＳ Ｐゴシック"/>
      <family val="3"/>
      <charset val="128"/>
      <scheme val="minor"/>
    </font>
    <font>
      <b/>
      <i/>
      <sz val="11"/>
      <color theme="0"/>
      <name val="ＭＳ Ｐゴシック"/>
      <family val="3"/>
      <charset val="128"/>
      <scheme val="minor"/>
    </font>
    <font>
      <sz val="10"/>
      <color theme="1"/>
      <name val="ＭＳ Ｐゴシック"/>
      <family val="3"/>
      <charset val="128"/>
    </font>
    <font>
      <sz val="18"/>
      <color theme="1"/>
      <name val="ＭＳ Ｐゴシック"/>
      <family val="3"/>
      <charset val="128"/>
    </font>
    <font>
      <sz val="14"/>
      <color rgb="FF00B050"/>
      <name val="ＭＳ Ｐゴシック"/>
      <family val="3"/>
      <charset val="128"/>
      <scheme val="minor"/>
    </font>
    <font>
      <sz val="12"/>
      <color rgb="FF00B050"/>
      <name val="ＭＳ Ｐゴシック"/>
      <family val="3"/>
      <charset val="128"/>
      <scheme val="minor"/>
    </font>
    <font>
      <sz val="9"/>
      <color rgb="FF000000"/>
      <name val="Meiryo UI"/>
      <family val="3"/>
      <charset val="128"/>
    </font>
  </fonts>
  <fills count="9">
    <fill>
      <patternFill patternType="none"/>
    </fill>
    <fill>
      <patternFill patternType="gray125"/>
    </fill>
    <fill>
      <patternFill patternType="solid">
        <fgColor indexed="9"/>
        <bgColor indexed="64"/>
      </patternFill>
    </fill>
    <fill>
      <patternFill patternType="solid">
        <fgColor rgb="FF0070C0"/>
        <bgColor indexed="64"/>
      </patternFill>
    </fill>
    <fill>
      <patternFill patternType="solid">
        <fgColor rgb="FF002060"/>
        <bgColor indexed="64"/>
      </patternFill>
    </fill>
    <fill>
      <patternFill patternType="solid">
        <fgColor theme="0" tint="-0.14999847407452621"/>
        <bgColor indexed="64"/>
      </patternFill>
    </fill>
    <fill>
      <patternFill patternType="solid">
        <fgColor rgb="FF00B050"/>
        <bgColor indexed="64"/>
      </patternFill>
    </fill>
    <fill>
      <patternFill patternType="solid">
        <fgColor rgb="FF92D050"/>
        <bgColor indexed="64"/>
      </patternFill>
    </fill>
    <fill>
      <patternFill patternType="solid">
        <fgColor theme="0" tint="-4.9989318521683403E-2"/>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indexed="64"/>
      </bottom>
      <diagonal/>
    </border>
    <border>
      <left style="medium">
        <color indexed="64"/>
      </left>
      <right style="medium">
        <color theme="0"/>
      </right>
      <top/>
      <bottom/>
      <diagonal/>
    </border>
    <border>
      <left style="medium">
        <color theme="0"/>
      </left>
      <right style="medium">
        <color indexed="64"/>
      </right>
      <top/>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style="thin">
        <color indexed="64"/>
      </right>
      <top style="medium">
        <color theme="0"/>
      </top>
      <bottom style="medium">
        <color theme="0"/>
      </bottom>
      <diagonal/>
    </border>
    <border>
      <left style="medium">
        <color indexed="64"/>
      </left>
      <right style="thin">
        <color indexed="64"/>
      </right>
      <top style="medium">
        <color theme="0"/>
      </top>
      <bottom style="medium">
        <color indexed="64"/>
      </bottom>
      <diagonal/>
    </border>
    <border>
      <left style="medium">
        <color indexed="64"/>
      </left>
      <right style="thin">
        <color indexed="64"/>
      </right>
      <top style="medium">
        <color indexed="64"/>
      </top>
      <bottom style="medium">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style="thin">
        <color indexed="64"/>
      </top>
      <bottom style="thin">
        <color theme="0"/>
      </bottom>
      <diagonal/>
    </border>
    <border>
      <left style="thin">
        <color theme="0"/>
      </left>
      <right/>
      <top/>
      <bottom/>
      <diagonal/>
    </border>
    <border>
      <left style="thin">
        <color theme="0"/>
      </left>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top/>
      <bottom style="thin">
        <color theme="0"/>
      </bottom>
      <diagonal/>
    </border>
    <border>
      <left/>
      <right/>
      <top/>
      <bottom style="thin">
        <color theme="0"/>
      </bottom>
      <diagonal/>
    </border>
  </borders>
  <cellStyleXfs count="2">
    <xf numFmtId="0" fontId="0" fillId="0" borderId="0">
      <alignment vertical="center"/>
    </xf>
    <xf numFmtId="0" fontId="23" fillId="0" borderId="0" applyNumberFormat="0" applyFill="0" applyBorder="0" applyAlignment="0" applyProtection="0">
      <alignment vertical="top"/>
      <protection locked="0"/>
    </xf>
  </cellStyleXfs>
  <cellXfs count="388">
    <xf numFmtId="0" fontId="0" fillId="0" borderId="0" xfId="0">
      <alignment vertical="center"/>
    </xf>
    <xf numFmtId="0" fontId="0" fillId="0" borderId="0" xfId="0" applyAlignment="1"/>
    <xf numFmtId="0" fontId="0" fillId="0" borderId="0" xfId="0" applyAlignment="1">
      <alignment horizontal="center" vertical="center"/>
    </xf>
    <xf numFmtId="0" fontId="0" fillId="0" borderId="1" xfId="0" applyFill="1" applyBorder="1" applyAlignment="1">
      <alignment horizontal="center"/>
    </xf>
    <xf numFmtId="0" fontId="0" fillId="0" borderId="0" xfId="0" applyFill="1" applyBorder="1" applyAlignment="1">
      <alignment horizontal="center"/>
    </xf>
    <xf numFmtId="0" fontId="24" fillId="0" borderId="0" xfId="0" applyFont="1">
      <alignment vertical="center"/>
    </xf>
    <xf numFmtId="0" fontId="24" fillId="0" borderId="0" xfId="0" applyFont="1" applyAlignment="1">
      <alignment vertical="center" wrapText="1"/>
    </xf>
    <xf numFmtId="0" fontId="25" fillId="0" borderId="0" xfId="0" applyFont="1" applyAlignment="1">
      <alignment vertical="center" wrapText="1"/>
    </xf>
    <xf numFmtId="0" fontId="24" fillId="0" borderId="0" xfId="0" applyFont="1" applyAlignment="1">
      <alignment horizontal="left" vertical="center" wrapText="1"/>
    </xf>
    <xf numFmtId="0" fontId="24" fillId="0" borderId="0" xfId="0" applyFont="1" applyBorder="1">
      <alignment vertical="center"/>
    </xf>
    <xf numFmtId="0" fontId="26" fillId="0" borderId="0" xfId="0" applyFont="1" applyAlignment="1">
      <alignment horizontal="center" vertical="center"/>
    </xf>
    <xf numFmtId="0" fontId="26" fillId="0" borderId="1" xfId="0" applyFont="1" applyBorder="1" applyAlignment="1">
      <alignment vertical="center" wrapText="1"/>
    </xf>
    <xf numFmtId="0" fontId="26" fillId="0" borderId="1" xfId="0" applyFont="1" applyBorder="1" applyAlignment="1">
      <alignment horizontal="left" vertical="center" wrapText="1"/>
    </xf>
    <xf numFmtId="0" fontId="26" fillId="0" borderId="2" xfId="0" applyFont="1" applyFill="1" applyBorder="1" applyAlignment="1">
      <alignment horizontal="center" vertical="center" wrapText="1"/>
    </xf>
    <xf numFmtId="0" fontId="26" fillId="0" borderId="2" xfId="0" applyFont="1" applyFill="1" applyBorder="1" applyAlignment="1">
      <alignment horizontal="center" vertical="top" wrapText="1"/>
    </xf>
    <xf numFmtId="0" fontId="26" fillId="0" borderId="2" xfId="0" applyFont="1" applyFill="1" applyBorder="1" applyAlignment="1">
      <alignment horizontal="center" vertical="top"/>
    </xf>
    <xf numFmtId="0" fontId="26" fillId="0" borderId="2" xfId="0" applyFont="1" applyFill="1" applyBorder="1" applyAlignment="1">
      <alignment horizontal="center" vertical="center" wrapText="1" shrinkToFit="1"/>
    </xf>
    <xf numFmtId="0" fontId="26" fillId="0" borderId="2" xfId="0" applyFont="1" applyFill="1" applyBorder="1" applyAlignment="1">
      <alignment horizontal="center" vertical="center"/>
    </xf>
    <xf numFmtId="0" fontId="26" fillId="0" borderId="0" xfId="0" applyFont="1" applyBorder="1" applyAlignment="1">
      <alignment horizontal="center" vertical="center"/>
    </xf>
    <xf numFmtId="0" fontId="26" fillId="0" borderId="1" xfId="0" applyFont="1" applyBorder="1" applyAlignment="1">
      <alignment vertical="center"/>
    </xf>
    <xf numFmtId="0" fontId="26" fillId="0" borderId="1" xfId="0" applyFont="1" applyBorder="1" applyAlignment="1">
      <alignment horizontal="center" vertical="center"/>
    </xf>
    <xf numFmtId="0" fontId="26" fillId="2" borderId="1" xfId="0" applyFont="1" applyFill="1" applyBorder="1" applyAlignment="1">
      <alignment vertical="center" wrapText="1"/>
    </xf>
    <xf numFmtId="0" fontId="26" fillId="0" borderId="1" xfId="0" applyFont="1" applyFill="1" applyBorder="1" applyAlignment="1">
      <alignment vertical="center"/>
    </xf>
    <xf numFmtId="0" fontId="24" fillId="0" borderId="0" xfId="0" applyFont="1" applyAlignment="1">
      <alignment horizontal="left" vertical="center" wrapText="1"/>
    </xf>
    <xf numFmtId="0" fontId="27" fillId="0" borderId="0" xfId="0" applyFont="1">
      <alignment vertical="center"/>
    </xf>
    <xf numFmtId="0" fontId="27" fillId="0" borderId="0" xfId="0" applyFont="1" applyBorder="1">
      <alignment vertical="center"/>
    </xf>
    <xf numFmtId="0" fontId="28" fillId="0" borderId="1" xfId="0" applyFont="1" applyBorder="1" applyAlignment="1">
      <alignment vertical="center" wrapText="1"/>
    </xf>
    <xf numFmtId="0" fontId="28" fillId="0" borderId="1" xfId="0" applyFont="1" applyBorder="1" applyAlignment="1">
      <alignment horizontal="left" vertical="center" wrapText="1"/>
    </xf>
    <xf numFmtId="0" fontId="29" fillId="0" borderId="0" xfId="0" applyFont="1" applyAlignment="1">
      <alignment horizontal="center" vertical="center"/>
    </xf>
    <xf numFmtId="0" fontId="29" fillId="0" borderId="0" xfId="0" applyFont="1">
      <alignment vertical="center"/>
    </xf>
    <xf numFmtId="0" fontId="24" fillId="0" borderId="4" xfId="0" applyFont="1" applyFill="1" applyBorder="1" applyAlignment="1">
      <alignment horizontal="center" vertical="center" wrapText="1"/>
    </xf>
    <xf numFmtId="0" fontId="30" fillId="0" borderId="0" xfId="0" applyFont="1">
      <alignment vertical="center"/>
    </xf>
    <xf numFmtId="0" fontId="31" fillId="0" borderId="0" xfId="0" applyFont="1">
      <alignment vertical="center"/>
    </xf>
    <xf numFmtId="0" fontId="24" fillId="0" borderId="0" xfId="0" applyFont="1" applyAlignment="1">
      <alignment vertical="center"/>
    </xf>
    <xf numFmtId="0" fontId="32" fillId="0" borderId="0" xfId="0" applyFont="1" applyAlignment="1">
      <alignment horizontal="left" vertical="center"/>
    </xf>
    <xf numFmtId="0" fontId="33"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vertical="center" wrapText="1"/>
    </xf>
    <xf numFmtId="0" fontId="36" fillId="0" borderId="5" xfId="0" applyFont="1" applyBorder="1" applyAlignment="1" applyProtection="1">
      <alignment horizontal="center" vertical="center"/>
      <protection locked="0"/>
    </xf>
    <xf numFmtId="0" fontId="36" fillId="0" borderId="0" xfId="0" applyFont="1" applyBorder="1" applyAlignment="1" applyProtection="1">
      <alignment horizontal="center" vertical="center"/>
      <protection locked="0"/>
    </xf>
    <xf numFmtId="0" fontId="36" fillId="0" borderId="6" xfId="0" applyFont="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24" fillId="0" borderId="0" xfId="0" applyFont="1" applyProtection="1">
      <alignment vertical="center"/>
      <protection locked="0"/>
    </xf>
    <xf numFmtId="0" fontId="24" fillId="0" borderId="0" xfId="0" applyFont="1" applyProtection="1">
      <alignment vertical="center"/>
    </xf>
    <xf numFmtId="0" fontId="25" fillId="0" borderId="7" xfId="0" applyFont="1" applyBorder="1" applyAlignment="1" applyProtection="1">
      <alignment horizontal="center" vertical="center"/>
    </xf>
    <xf numFmtId="0" fontId="25" fillId="0" borderId="8" xfId="0" applyFont="1" applyBorder="1" applyAlignment="1" applyProtection="1">
      <alignment horizontal="center" vertical="center"/>
    </xf>
    <xf numFmtId="0" fontId="25" fillId="0" borderId="9" xfId="0" applyFont="1" applyBorder="1" applyAlignment="1" applyProtection="1">
      <alignment horizontal="center" vertical="center"/>
    </xf>
    <xf numFmtId="0" fontId="25" fillId="0" borderId="5" xfId="0" applyFont="1" applyBorder="1" applyAlignment="1" applyProtection="1">
      <alignment horizontal="center" vertical="center"/>
    </xf>
    <xf numFmtId="0" fontId="25" fillId="0" borderId="0" xfId="0" applyFont="1" applyBorder="1" applyAlignment="1" applyProtection="1">
      <alignment horizontal="center" vertical="center"/>
    </xf>
    <xf numFmtId="0" fontId="25" fillId="0" borderId="4" xfId="0" applyFont="1" applyBorder="1" applyAlignment="1" applyProtection="1">
      <alignment horizontal="center" vertical="center"/>
    </xf>
    <xf numFmtId="0" fontId="24" fillId="0" borderId="8" xfId="0" applyFont="1" applyBorder="1" applyProtection="1">
      <alignment vertical="center"/>
    </xf>
    <xf numFmtId="0" fontId="24" fillId="0" borderId="0" xfId="0" applyFont="1" applyBorder="1" applyProtection="1">
      <alignment vertical="center"/>
    </xf>
    <xf numFmtId="0" fontId="36" fillId="0" borderId="0" xfId="0" applyFont="1" applyBorder="1" applyAlignment="1" applyProtection="1">
      <alignment horizontal="center" vertical="center"/>
    </xf>
    <xf numFmtId="0" fontId="24" fillId="0" borderId="0" xfId="0" applyFont="1" applyBorder="1" applyAlignment="1" applyProtection="1">
      <alignment horizontal="center" vertical="center"/>
    </xf>
    <xf numFmtId="0" fontId="22" fillId="4" borderId="48" xfId="0" applyFont="1" applyFill="1" applyBorder="1" applyAlignment="1" applyProtection="1">
      <alignment horizontal="center" vertical="center"/>
    </xf>
    <xf numFmtId="0" fontId="22" fillId="4" borderId="49" xfId="0" applyFont="1" applyFill="1" applyBorder="1" applyAlignment="1" applyProtection="1">
      <alignment horizontal="center" vertical="center"/>
    </xf>
    <xf numFmtId="0" fontId="29" fillId="0" borderId="10" xfId="0" applyFont="1" applyBorder="1" applyAlignment="1" applyProtection="1">
      <alignment horizontal="center" vertical="center"/>
    </xf>
    <xf numFmtId="0" fontId="29" fillId="0" borderId="11" xfId="0" applyFont="1" applyBorder="1" applyProtection="1">
      <alignment vertical="center"/>
    </xf>
    <xf numFmtId="0" fontId="29" fillId="5" borderId="11" xfId="0" applyFont="1" applyFill="1" applyBorder="1" applyProtection="1">
      <alignment vertical="center"/>
    </xf>
    <xf numFmtId="0" fontId="29" fillId="0" borderId="10" xfId="0" applyFont="1" applyBorder="1" applyProtection="1">
      <alignment vertical="center"/>
    </xf>
    <xf numFmtId="0" fontId="29" fillId="0" borderId="12" xfId="0" applyFont="1" applyBorder="1" applyAlignment="1" applyProtection="1">
      <alignment horizontal="center" vertical="center"/>
    </xf>
    <xf numFmtId="0" fontId="29" fillId="0" borderId="13" xfId="0" applyFont="1" applyBorder="1" applyProtection="1">
      <alignment vertical="center"/>
    </xf>
    <xf numFmtId="0" fontId="29" fillId="0" borderId="12" xfId="0" applyFont="1" applyBorder="1" applyProtection="1">
      <alignment vertical="center"/>
    </xf>
    <xf numFmtId="0" fontId="28" fillId="0" borderId="1" xfId="0" applyFont="1" applyBorder="1" applyAlignment="1">
      <alignment horizontal="left" vertical="top" wrapText="1"/>
    </xf>
    <xf numFmtId="0" fontId="28" fillId="0" borderId="1" xfId="0" applyFont="1" applyBorder="1" applyAlignment="1">
      <alignment vertical="top" wrapText="1"/>
    </xf>
    <xf numFmtId="0" fontId="17" fillId="6" borderId="50" xfId="0" applyFont="1" applyFill="1" applyBorder="1" applyAlignment="1">
      <alignment horizontal="center" vertical="center" wrapText="1"/>
    </xf>
    <xf numFmtId="0" fontId="37" fillId="6" borderId="51" xfId="0" applyFont="1" applyFill="1" applyBorder="1" applyAlignment="1">
      <alignment horizontal="center" vertical="center" wrapText="1"/>
    </xf>
    <xf numFmtId="0" fontId="38" fillId="6" borderId="51" xfId="0" applyFont="1" applyFill="1" applyBorder="1" applyAlignment="1">
      <alignment horizontal="center" vertical="center" wrapText="1"/>
    </xf>
    <xf numFmtId="0" fontId="38" fillId="6" borderId="52" xfId="0" applyFont="1" applyFill="1" applyBorder="1" applyAlignment="1">
      <alignment horizontal="center" vertical="center" wrapText="1"/>
    </xf>
    <xf numFmtId="0" fontId="37" fillId="6" borderId="52" xfId="0" applyFont="1" applyFill="1" applyBorder="1" applyAlignment="1">
      <alignment horizontal="center" vertical="center" wrapText="1"/>
    </xf>
    <xf numFmtId="0" fontId="39" fillId="0" borderId="0" xfId="0" applyFont="1" applyAlignment="1">
      <alignment horizontal="center" vertical="center"/>
    </xf>
    <xf numFmtId="0" fontId="28" fillId="0" borderId="0" xfId="0" applyFont="1" applyBorder="1" applyAlignment="1">
      <alignment horizontal="center" vertical="center"/>
    </xf>
    <xf numFmtId="0" fontId="28" fillId="0" borderId="0" xfId="0" applyFont="1" applyAlignment="1">
      <alignment horizontal="center" vertical="center"/>
    </xf>
    <xf numFmtId="0" fontId="26" fillId="5" borderId="1" xfId="0" applyFont="1" applyFill="1" applyBorder="1" applyAlignment="1">
      <alignment vertical="top" textRotation="255" wrapText="1"/>
    </xf>
    <xf numFmtId="0" fontId="26" fillId="5" borderId="1" xfId="0" applyFont="1" applyFill="1" applyBorder="1" applyAlignment="1">
      <alignment vertical="top" textRotation="255"/>
    </xf>
    <xf numFmtId="0" fontId="0" fillId="0" borderId="0" xfId="0" applyAlignment="1">
      <alignment vertical="center"/>
    </xf>
    <xf numFmtId="0" fontId="0" fillId="0" borderId="0" xfId="0" applyBorder="1" applyAlignment="1">
      <alignment horizontal="center" vertical="center"/>
    </xf>
    <xf numFmtId="0" fontId="0" fillId="0" borderId="0" xfId="0" applyBorder="1" applyAlignment="1">
      <alignment horizontal="left" vertical="center"/>
    </xf>
    <xf numFmtId="0" fontId="0" fillId="0" borderId="0" xfId="0" applyBorder="1" applyAlignment="1">
      <alignment vertical="center" wrapText="1"/>
    </xf>
    <xf numFmtId="0" fontId="0" fillId="0" borderId="0" xfId="0" applyBorder="1" applyAlignment="1">
      <alignment vertical="center"/>
    </xf>
    <xf numFmtId="0" fontId="0" fillId="0" borderId="0" xfId="0" applyBorder="1" applyAlignment="1" applyProtection="1">
      <alignment vertical="center"/>
      <protection locked="0"/>
    </xf>
    <xf numFmtId="0" fontId="21" fillId="0" borderId="1" xfId="0" applyFont="1" applyBorder="1" applyAlignment="1">
      <alignment vertical="center" wrapText="1"/>
    </xf>
    <xf numFmtId="0" fontId="42" fillId="0" borderId="0" xfId="0" applyFont="1" applyFill="1" applyBorder="1" applyAlignment="1">
      <alignment vertical="center"/>
    </xf>
    <xf numFmtId="0" fontId="22" fillId="3" borderId="46" xfId="0" applyFont="1" applyFill="1" applyBorder="1" applyProtection="1">
      <alignment vertical="center"/>
    </xf>
    <xf numFmtId="0" fontId="25" fillId="0" borderId="0" xfId="0" applyFont="1" applyAlignment="1" applyProtection="1">
      <alignment vertical="center" wrapText="1"/>
    </xf>
    <xf numFmtId="0" fontId="24" fillId="0" borderId="0" xfId="0" applyFont="1" applyAlignment="1" applyProtection="1">
      <alignment horizontal="left" vertical="center" wrapText="1"/>
    </xf>
    <xf numFmtId="0" fontId="22" fillId="3" borderId="47" xfId="0" applyFont="1" applyFill="1" applyBorder="1" applyProtection="1">
      <alignment vertical="center"/>
    </xf>
    <xf numFmtId="0" fontId="26" fillId="5" borderId="1" xfId="0" applyFont="1" applyFill="1" applyBorder="1" applyAlignment="1" applyProtection="1">
      <alignment vertical="top" textRotation="255" wrapText="1"/>
    </xf>
    <xf numFmtId="0" fontId="26" fillId="5" borderId="1" xfId="0" applyFont="1" applyFill="1" applyBorder="1" applyAlignment="1" applyProtection="1">
      <alignment vertical="top" textRotation="255"/>
    </xf>
    <xf numFmtId="0" fontId="24" fillId="0" borderId="0" xfId="0" applyFont="1" applyAlignment="1">
      <alignment horizontal="center" vertical="center"/>
    </xf>
    <xf numFmtId="0" fontId="41" fillId="0" borderId="0" xfId="0" applyFont="1" applyAlignment="1">
      <alignment horizontal="left" vertical="center" wrapText="1"/>
    </xf>
    <xf numFmtId="0" fontId="42" fillId="6" borderId="14" xfId="0" applyFont="1" applyFill="1" applyBorder="1" applyAlignment="1">
      <alignment horizontal="center" vertical="center"/>
    </xf>
    <xf numFmtId="0" fontId="42" fillId="6" borderId="2" xfId="0" applyFont="1" applyFill="1" applyBorder="1" applyAlignment="1">
      <alignment horizontal="center" vertical="center"/>
    </xf>
    <xf numFmtId="0" fontId="42" fillId="6" borderId="15" xfId="0" applyFont="1" applyFill="1" applyBorder="1" applyAlignment="1">
      <alignment horizontal="center" vertical="center"/>
    </xf>
    <xf numFmtId="0" fontId="42" fillId="3" borderId="14" xfId="0" applyFont="1" applyFill="1" applyBorder="1" applyAlignment="1">
      <alignment horizontal="center" vertical="center"/>
    </xf>
    <xf numFmtId="0" fontId="42" fillId="3" borderId="2" xfId="0" applyFont="1" applyFill="1" applyBorder="1" applyAlignment="1">
      <alignment horizontal="center" vertical="center"/>
    </xf>
    <xf numFmtId="0" fontId="42" fillId="3" borderId="15" xfId="0" applyFont="1" applyFill="1" applyBorder="1" applyAlignment="1">
      <alignment horizontal="center" vertical="center"/>
    </xf>
    <xf numFmtId="0" fontId="0" fillId="0" borderId="0" xfId="0" applyAlignment="1">
      <alignment horizontal="left" vertical="top" wrapText="1"/>
    </xf>
    <xf numFmtId="0" fontId="0" fillId="0" borderId="14"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15" xfId="0" applyFont="1" applyFill="1" applyBorder="1" applyAlignment="1">
      <alignment horizontal="center" vertical="center"/>
    </xf>
    <xf numFmtId="0" fontId="59" fillId="0" borderId="0" xfId="0" applyFont="1" applyAlignment="1">
      <alignment horizontal="left" vertical="center"/>
    </xf>
    <xf numFmtId="0" fontId="35" fillId="0" borderId="0" xfId="0" applyFont="1" applyAlignment="1">
      <alignment horizontal="left" vertical="center" wrapText="1"/>
    </xf>
    <xf numFmtId="0" fontId="0" fillId="0" borderId="0" xfId="0" applyAlignment="1">
      <alignment horizontal="center" vertical="center"/>
    </xf>
    <xf numFmtId="0" fontId="24" fillId="0" borderId="0" xfId="0" applyFont="1" applyAlignment="1">
      <alignment horizontal="left" vertical="top" wrapText="1"/>
    </xf>
    <xf numFmtId="0" fontId="40" fillId="0" borderId="0" xfId="0" applyFont="1" applyAlignment="1">
      <alignment horizontal="center" vertical="center"/>
    </xf>
    <xf numFmtId="0" fontId="58" fillId="0" borderId="0" xfId="0" applyFont="1" applyAlignment="1">
      <alignment horizontal="left" vertical="center"/>
    </xf>
    <xf numFmtId="0" fontId="46" fillId="0" borderId="1"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43" fillId="3" borderId="53" xfId="0" applyFont="1" applyFill="1" applyBorder="1" applyAlignment="1" applyProtection="1">
      <alignment horizontal="center" vertical="center"/>
    </xf>
    <xf numFmtId="0" fontId="26" fillId="0" borderId="16"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1" xfId="0" applyFont="1" applyBorder="1" applyAlignment="1" applyProtection="1">
      <alignment horizontal="left" vertical="center" wrapText="1"/>
    </xf>
    <xf numFmtId="0" fontId="26" fillId="0" borderId="18"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20" xfId="0" applyFont="1" applyBorder="1" applyAlignment="1" applyProtection="1">
      <alignment horizontal="left" vertical="center" wrapText="1"/>
    </xf>
    <xf numFmtId="0" fontId="44" fillId="3" borderId="53" xfId="0" applyFont="1" applyFill="1" applyBorder="1" applyAlignment="1" applyProtection="1">
      <alignment horizontal="center" vertical="center"/>
    </xf>
    <xf numFmtId="0" fontId="48" fillId="5" borderId="25" xfId="0" applyFont="1" applyFill="1" applyBorder="1" applyAlignment="1" applyProtection="1">
      <alignment horizontal="center" vertical="center"/>
    </xf>
    <xf numFmtId="0" fontId="48" fillId="5" borderId="26" xfId="0" applyFont="1" applyFill="1" applyBorder="1" applyAlignment="1" applyProtection="1">
      <alignment horizontal="center" vertical="center"/>
    </xf>
    <xf numFmtId="0" fontId="48" fillId="5" borderId="27" xfId="0" applyFont="1" applyFill="1" applyBorder="1" applyAlignment="1" applyProtection="1">
      <alignment horizontal="center" vertical="center"/>
    </xf>
    <xf numFmtId="0" fontId="48" fillId="5" borderId="28" xfId="0" applyFont="1" applyFill="1" applyBorder="1" applyAlignment="1" applyProtection="1">
      <alignment horizontal="center" vertical="center"/>
    </xf>
    <xf numFmtId="0" fontId="48" fillId="5" borderId="29" xfId="0" applyFont="1" applyFill="1" applyBorder="1" applyAlignment="1" applyProtection="1">
      <alignment horizontal="center" vertical="center"/>
    </xf>
    <xf numFmtId="0" fontId="48" fillId="5" borderId="30" xfId="0" applyFont="1" applyFill="1" applyBorder="1" applyAlignment="1" applyProtection="1">
      <alignment horizontal="center" vertical="center"/>
    </xf>
    <xf numFmtId="0" fontId="24" fillId="0" borderId="25" xfId="0" applyFont="1" applyBorder="1" applyAlignment="1" applyProtection="1">
      <alignment horizontal="left" vertical="center" wrapText="1"/>
      <protection locked="0"/>
    </xf>
    <xf numFmtId="0" fontId="24" fillId="0" borderId="26" xfId="0" applyFont="1" applyBorder="1" applyAlignment="1" applyProtection="1">
      <alignment horizontal="left" vertical="center" wrapText="1"/>
      <protection locked="0"/>
    </xf>
    <xf numFmtId="0" fontId="24" fillId="0" borderId="27" xfId="0" applyFont="1" applyBorder="1" applyAlignment="1" applyProtection="1">
      <alignment horizontal="left" vertical="center" wrapText="1"/>
      <protection locked="0"/>
    </xf>
    <xf numFmtId="0" fontId="49" fillId="4" borderId="0" xfId="0" applyFont="1" applyFill="1" applyAlignment="1" applyProtection="1">
      <alignment horizontal="center" vertical="center"/>
    </xf>
    <xf numFmtId="0" fontId="49" fillId="4" borderId="4" xfId="0" applyFont="1" applyFill="1" applyBorder="1" applyAlignment="1" applyProtection="1">
      <alignment horizontal="center" vertical="center"/>
    </xf>
    <xf numFmtId="0" fontId="26" fillId="0" borderId="31" xfId="0" applyFont="1" applyBorder="1" applyAlignment="1" applyProtection="1">
      <alignment horizontal="left" vertical="center" wrapText="1"/>
      <protection locked="0"/>
    </xf>
    <xf numFmtId="0" fontId="26" fillId="0" borderId="32" xfId="0" applyFont="1" applyBorder="1" applyAlignment="1" applyProtection="1">
      <alignment horizontal="left" vertical="center" wrapText="1"/>
      <protection locked="0"/>
    </xf>
    <xf numFmtId="0" fontId="26" fillId="0" borderId="33" xfId="0" applyFont="1" applyBorder="1" applyAlignment="1" applyProtection="1">
      <alignment horizontal="left" vertical="center" wrapText="1"/>
      <protection locked="0"/>
    </xf>
    <xf numFmtId="0" fontId="26" fillId="0" borderId="8" xfId="0" applyFont="1" applyBorder="1" applyAlignment="1" applyProtection="1">
      <alignment horizontal="left" vertical="center" wrapText="1"/>
      <protection locked="0"/>
    </xf>
    <xf numFmtId="0" fontId="26" fillId="0" borderId="0" xfId="0" applyFont="1" applyBorder="1" applyAlignment="1" applyProtection="1">
      <alignment horizontal="left" vertical="center" wrapText="1"/>
      <protection locked="0"/>
    </xf>
    <xf numFmtId="0" fontId="26" fillId="0" borderId="3" xfId="0" applyFont="1" applyBorder="1" applyAlignment="1" applyProtection="1">
      <alignment horizontal="left" vertical="center" wrapText="1"/>
      <protection locked="0"/>
    </xf>
    <xf numFmtId="0" fontId="26" fillId="0" borderId="9" xfId="0" applyFont="1" applyBorder="1" applyAlignment="1" applyProtection="1">
      <alignment horizontal="left" vertical="center" wrapText="1"/>
      <protection locked="0"/>
    </xf>
    <xf numFmtId="0" fontId="26" fillId="0" borderId="4" xfId="0" applyFont="1" applyBorder="1" applyAlignment="1" applyProtection="1">
      <alignment horizontal="left" vertical="center" wrapText="1"/>
      <protection locked="0"/>
    </xf>
    <xf numFmtId="0" fontId="26" fillId="0" borderId="23" xfId="0" applyFont="1" applyBorder="1" applyAlignment="1" applyProtection="1">
      <alignment horizontal="left" vertical="center" wrapText="1"/>
      <protection locked="0"/>
    </xf>
    <xf numFmtId="0" fontId="43" fillId="3" borderId="55" xfId="0" applyFont="1" applyFill="1" applyBorder="1" applyAlignment="1" applyProtection="1">
      <alignment horizontal="center" vertical="center"/>
    </xf>
    <xf numFmtId="0" fontId="26" fillId="0" borderId="16" xfId="0" applyFont="1" applyBorder="1" applyAlignment="1" applyProtection="1">
      <alignment horizontal="left" vertical="center"/>
    </xf>
    <xf numFmtId="0" fontId="26" fillId="0" borderId="17" xfId="0" applyFont="1" applyBorder="1" applyAlignment="1" applyProtection="1">
      <alignment horizontal="left" vertical="center"/>
    </xf>
    <xf numFmtId="0" fontId="26" fillId="0" borderId="1" xfId="0" applyFont="1" applyBorder="1" applyAlignment="1" applyProtection="1">
      <alignment horizontal="left" vertical="center"/>
    </xf>
    <xf numFmtId="0" fontId="26" fillId="0" borderId="18" xfId="0" applyFont="1" applyBorder="1" applyAlignment="1" applyProtection="1">
      <alignment horizontal="left" vertical="center"/>
    </xf>
    <xf numFmtId="0" fontId="26" fillId="0" borderId="19" xfId="0" applyFont="1" applyBorder="1" applyAlignment="1" applyProtection="1">
      <alignment horizontal="left" vertical="center"/>
    </xf>
    <xf numFmtId="0" fontId="26" fillId="0" borderId="20" xfId="0" applyFont="1" applyBorder="1" applyAlignment="1" applyProtection="1">
      <alignment horizontal="left" vertical="center"/>
    </xf>
    <xf numFmtId="0" fontId="44" fillId="7" borderId="53" xfId="0" applyFont="1" applyFill="1" applyBorder="1" applyAlignment="1" applyProtection="1">
      <alignment horizontal="center" vertical="center"/>
    </xf>
    <xf numFmtId="0" fontId="43" fillId="7" borderId="53" xfId="0" applyFont="1" applyFill="1" applyBorder="1" applyAlignment="1" applyProtection="1">
      <alignment horizontal="center" vertical="center"/>
    </xf>
    <xf numFmtId="0" fontId="44" fillId="7" borderId="55" xfId="0" applyFont="1" applyFill="1" applyBorder="1" applyAlignment="1" applyProtection="1">
      <alignment horizontal="center" vertical="center"/>
    </xf>
    <xf numFmtId="0" fontId="43" fillId="7" borderId="55"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24" fillId="0" borderId="21" xfId="0" applyFont="1" applyBorder="1" applyAlignment="1" applyProtection="1">
      <alignment horizontal="center" vertical="center"/>
    </xf>
    <xf numFmtId="0" fontId="24" fillId="0" borderId="22" xfId="0" applyFont="1" applyBorder="1" applyAlignment="1" applyProtection="1">
      <alignment horizontal="center" vertical="center"/>
    </xf>
    <xf numFmtId="0" fontId="9" fillId="5" borderId="5" xfId="0" applyFont="1" applyFill="1" applyBorder="1" applyAlignment="1" applyProtection="1">
      <alignment horizontal="center" vertical="center" wrapText="1"/>
    </xf>
    <xf numFmtId="0" fontId="35" fillId="5" borderId="5" xfId="0" applyFont="1" applyFill="1" applyBorder="1" applyAlignment="1" applyProtection="1">
      <alignment horizontal="center" vertical="center"/>
    </xf>
    <xf numFmtId="0" fontId="35" fillId="5" borderId="6" xfId="0" applyFont="1" applyFill="1" applyBorder="1" applyAlignment="1" applyProtection="1">
      <alignment horizontal="center" vertical="center"/>
    </xf>
    <xf numFmtId="0" fontId="35" fillId="5" borderId="4" xfId="0" applyFont="1" applyFill="1" applyBorder="1" applyAlignment="1" applyProtection="1">
      <alignment horizontal="center" vertical="center"/>
    </xf>
    <xf numFmtId="0" fontId="35" fillId="5" borderId="23"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2" fillId="0" borderId="21" xfId="0"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0" fontId="22" fillId="3" borderId="21"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43" fillId="3" borderId="54" xfId="0" applyFont="1" applyFill="1" applyBorder="1" applyAlignment="1" applyProtection="1">
      <alignment horizontal="center" vertical="center"/>
    </xf>
    <xf numFmtId="0" fontId="45" fillId="7" borderId="1" xfId="0" applyFont="1" applyFill="1" applyBorder="1" applyAlignment="1" applyProtection="1">
      <alignment horizontal="center" vertical="center"/>
    </xf>
    <xf numFmtId="0" fontId="35" fillId="5" borderId="5" xfId="0" applyFont="1" applyFill="1" applyBorder="1" applyAlignment="1" applyProtection="1">
      <alignment horizontal="center" vertical="center" wrapText="1"/>
    </xf>
    <xf numFmtId="0" fontId="44" fillId="3" borderId="55" xfId="0" applyFont="1" applyFill="1" applyBorder="1" applyAlignment="1" applyProtection="1">
      <alignment horizontal="center" vertical="center"/>
    </xf>
    <xf numFmtId="0" fontId="26" fillId="0" borderId="34" xfId="0" applyFont="1" applyBorder="1" applyAlignment="1" applyProtection="1">
      <alignment horizontal="left" vertical="center" wrapText="1"/>
    </xf>
    <xf numFmtId="0" fontId="26" fillId="0" borderId="35" xfId="0" applyFont="1" applyBorder="1" applyAlignment="1" applyProtection="1">
      <alignment horizontal="left" vertical="center" wrapText="1"/>
    </xf>
    <xf numFmtId="0" fontId="26" fillId="0" borderId="22"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26" fillId="0" borderId="0" xfId="0" applyFont="1" applyBorder="1" applyAlignment="1" applyProtection="1">
      <alignment horizontal="left" vertical="center" wrapText="1"/>
    </xf>
    <xf numFmtId="0" fontId="26" fillId="0" borderId="11" xfId="0" applyFont="1" applyBorder="1" applyAlignment="1" applyProtection="1">
      <alignment horizontal="left" vertical="center" wrapText="1"/>
    </xf>
    <xf numFmtId="0" fontId="26" fillId="0" borderId="36" xfId="0" applyFont="1" applyBorder="1" applyAlignment="1" applyProtection="1">
      <alignment horizontal="left" vertical="center" wrapText="1"/>
    </xf>
    <xf numFmtId="0" fontId="26" fillId="0" borderId="24"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44" fillId="7" borderId="54" xfId="0" applyFont="1" applyFill="1" applyBorder="1" applyAlignment="1" applyProtection="1">
      <alignment horizontal="center" vertical="center"/>
    </xf>
    <xf numFmtId="0" fontId="43" fillId="7" borderId="54" xfId="0" applyFont="1" applyFill="1" applyBorder="1" applyAlignment="1" applyProtection="1">
      <alignment horizontal="center" vertical="center"/>
    </xf>
    <xf numFmtId="0" fontId="46" fillId="0" borderId="0" xfId="0" applyFont="1" applyAlignment="1" applyProtection="1">
      <alignment horizontal="center" vertical="center"/>
    </xf>
    <xf numFmtId="0" fontId="46" fillId="0" borderId="24" xfId="0" applyFont="1" applyBorder="1" applyAlignment="1" applyProtection="1">
      <alignment horizontal="center" vertical="center"/>
    </xf>
    <xf numFmtId="0" fontId="44" fillId="3" borderId="54" xfId="0" applyFont="1" applyFill="1" applyBorder="1" applyAlignment="1" applyProtection="1">
      <alignment horizontal="center" vertical="center"/>
    </xf>
    <xf numFmtId="0" fontId="25" fillId="5" borderId="14"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15" xfId="0" applyFont="1" applyFill="1" applyBorder="1" applyAlignment="1">
      <alignment horizontal="left" vertical="center" wrapText="1"/>
    </xf>
    <xf numFmtId="0" fontId="50" fillId="4" borderId="64" xfId="0" applyFont="1" applyFill="1" applyBorder="1" applyAlignment="1">
      <alignment horizontal="center" vertical="center" wrapText="1"/>
    </xf>
    <xf numFmtId="0" fontId="50" fillId="4" borderId="65" xfId="0" applyFont="1" applyFill="1" applyBorder="1" applyAlignment="1">
      <alignment horizontal="center" vertical="center" wrapText="1"/>
    </xf>
    <xf numFmtId="0" fontId="50" fillId="4" borderId="66" xfId="0" applyFont="1" applyFill="1" applyBorder="1" applyAlignment="1">
      <alignment horizontal="center" vertical="center" wrapText="1"/>
    </xf>
    <xf numFmtId="0" fontId="50" fillId="4" borderId="67" xfId="0" applyFont="1" applyFill="1" applyBorder="1" applyAlignment="1">
      <alignment horizontal="center" vertical="top" textRotation="255"/>
    </xf>
    <xf numFmtId="0" fontId="50" fillId="4" borderId="51" xfId="0" applyFont="1" applyFill="1" applyBorder="1" applyAlignment="1">
      <alignment horizontal="center" vertical="top" textRotation="255"/>
    </xf>
    <xf numFmtId="0" fontId="26" fillId="5" borderId="37" xfId="0" applyFont="1" applyFill="1" applyBorder="1" applyAlignment="1">
      <alignment horizontal="center" vertical="top" textRotation="255" wrapText="1"/>
    </xf>
    <xf numFmtId="0" fontId="26" fillId="5" borderId="38" xfId="0" applyFont="1" applyFill="1" applyBorder="1" applyAlignment="1">
      <alignment horizontal="center" vertical="top" textRotation="255" wrapText="1"/>
    </xf>
    <xf numFmtId="0" fontId="26" fillId="5" borderId="39" xfId="0" applyFont="1" applyFill="1" applyBorder="1" applyAlignment="1">
      <alignment horizontal="center" vertical="top" textRotation="255" wrapText="1"/>
    </xf>
    <xf numFmtId="0" fontId="36" fillId="4" borderId="80" xfId="0" applyFont="1" applyFill="1" applyBorder="1" applyAlignment="1">
      <alignment horizontal="center" vertical="top" wrapText="1"/>
    </xf>
    <xf numFmtId="0" fontId="36" fillId="4" borderId="71" xfId="0" applyFont="1" applyFill="1" applyBorder="1" applyAlignment="1">
      <alignment horizontal="center" vertical="top"/>
    </xf>
    <xf numFmtId="0" fontId="36" fillId="4" borderId="68" xfId="0" applyFont="1" applyFill="1" applyBorder="1" applyAlignment="1">
      <alignment horizontal="center" vertical="top"/>
    </xf>
    <xf numFmtId="0" fontId="36" fillId="4" borderId="67" xfId="0" applyFont="1" applyFill="1" applyBorder="1" applyAlignment="1">
      <alignment horizontal="center" vertical="top"/>
    </xf>
    <xf numFmtId="0" fontId="25" fillId="5" borderId="7"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9" xfId="0" applyFont="1" applyFill="1" applyBorder="1" applyAlignment="1">
      <alignment horizontal="left" vertical="center" wrapText="1"/>
    </xf>
    <xf numFmtId="0" fontId="25" fillId="5" borderId="4" xfId="0" applyFont="1" applyFill="1" applyBorder="1" applyAlignment="1">
      <alignment horizontal="left" vertical="center" wrapText="1"/>
    </xf>
    <xf numFmtId="0" fontId="25" fillId="5" borderId="23" xfId="0" applyFont="1" applyFill="1" applyBorder="1" applyAlignment="1">
      <alignment horizontal="left" vertical="center" wrapText="1"/>
    </xf>
    <xf numFmtId="0" fontId="25" fillId="5" borderId="1" xfId="0" applyFont="1" applyFill="1" applyBorder="1" applyAlignment="1">
      <alignment vertical="center" wrapText="1"/>
    </xf>
    <xf numFmtId="0" fontId="50" fillId="4" borderId="65" xfId="0" applyFont="1" applyFill="1" applyBorder="1" applyAlignment="1">
      <alignment horizontal="center" vertical="center"/>
    </xf>
    <xf numFmtId="0" fontId="50" fillId="4" borderId="66" xfId="0" applyFont="1" applyFill="1" applyBorder="1" applyAlignment="1">
      <alignment horizontal="center" vertical="center"/>
    </xf>
    <xf numFmtId="0" fontId="50" fillId="4" borderId="69" xfId="0" applyFont="1" applyFill="1" applyBorder="1" applyAlignment="1">
      <alignment horizontal="center" vertical="top" textRotation="255" wrapText="1"/>
    </xf>
    <xf numFmtId="0" fontId="50" fillId="4" borderId="67" xfId="0" applyFont="1" applyFill="1" applyBorder="1" applyAlignment="1">
      <alignment horizontal="center" vertical="top" textRotation="255" wrapText="1"/>
    </xf>
    <xf numFmtId="0" fontId="50" fillId="4" borderId="51" xfId="0" applyFont="1" applyFill="1" applyBorder="1" applyAlignment="1">
      <alignment horizontal="center" vertical="top" textRotation="255" wrapText="1"/>
    </xf>
    <xf numFmtId="0" fontId="25" fillId="5" borderId="1" xfId="0" applyFont="1" applyFill="1" applyBorder="1" applyAlignment="1">
      <alignment horizontal="left" vertical="top" wrapText="1"/>
    </xf>
    <xf numFmtId="0" fontId="50" fillId="4" borderId="67" xfId="0" applyFont="1" applyFill="1" applyBorder="1" applyAlignment="1">
      <alignment horizontal="center" vertical="center" wrapText="1"/>
    </xf>
    <xf numFmtId="0" fontId="50" fillId="4" borderId="51" xfId="0" applyFont="1" applyFill="1" applyBorder="1" applyAlignment="1">
      <alignment horizontal="center" vertical="center" wrapText="1"/>
    </xf>
    <xf numFmtId="0" fontId="50" fillId="4" borderId="75" xfId="0" applyFont="1" applyFill="1" applyBorder="1" applyAlignment="1">
      <alignment horizontal="center" vertical="center" wrapText="1" shrinkToFit="1"/>
    </xf>
    <xf numFmtId="0" fontId="50" fillId="4" borderId="76" xfId="0" applyFont="1" applyFill="1" applyBorder="1" applyAlignment="1">
      <alignment horizontal="center" vertical="center" wrapText="1" shrinkToFit="1"/>
    </xf>
    <xf numFmtId="0" fontId="50" fillId="4" borderId="71" xfId="0" applyFont="1" applyFill="1" applyBorder="1" applyAlignment="1">
      <alignment horizontal="center" vertical="center" wrapText="1"/>
    </xf>
    <xf numFmtId="0" fontId="26" fillId="5" borderId="75" xfId="0" applyFont="1" applyFill="1" applyBorder="1" applyAlignment="1">
      <alignment horizontal="left" vertical="center" wrapText="1"/>
    </xf>
    <xf numFmtId="0" fontId="50" fillId="5" borderId="0" xfId="0" applyFont="1" applyFill="1" applyBorder="1" applyAlignment="1">
      <alignment horizontal="left" vertical="center" wrapText="1"/>
    </xf>
    <xf numFmtId="0" fontId="50" fillId="5" borderId="75" xfId="0" applyFont="1" applyFill="1" applyBorder="1" applyAlignment="1">
      <alignment horizontal="left" vertical="center" wrapText="1"/>
    </xf>
    <xf numFmtId="0" fontId="25" fillId="5" borderId="1" xfId="0" applyFont="1" applyFill="1" applyBorder="1" applyAlignment="1">
      <alignment horizontal="left" vertical="top" wrapText="1" shrinkToFit="1"/>
    </xf>
    <xf numFmtId="0" fontId="50" fillId="4" borderId="69" xfId="0" applyFont="1" applyFill="1" applyBorder="1" applyAlignment="1">
      <alignment horizontal="left" vertical="top" wrapText="1"/>
    </xf>
    <xf numFmtId="0" fontId="50" fillId="4" borderId="67" xfId="0" applyFont="1" applyFill="1" applyBorder="1" applyAlignment="1">
      <alignment horizontal="left" vertical="top" wrapText="1"/>
    </xf>
    <xf numFmtId="0" fontId="50" fillId="4" borderId="77" xfId="0" applyFont="1" applyFill="1" applyBorder="1" applyAlignment="1">
      <alignment horizontal="center" vertical="center" wrapText="1"/>
    </xf>
    <xf numFmtId="0" fontId="50" fillId="4" borderId="78" xfId="0" applyFont="1" applyFill="1" applyBorder="1" applyAlignment="1">
      <alignment horizontal="center" vertical="center" wrapText="1"/>
    </xf>
    <xf numFmtId="0" fontId="50" fillId="4" borderId="79" xfId="0" applyFont="1" applyFill="1" applyBorder="1" applyAlignment="1">
      <alignment horizontal="center" vertical="center" wrapText="1"/>
    </xf>
    <xf numFmtId="0" fontId="24" fillId="0" borderId="0" xfId="0" applyFont="1" applyAlignment="1">
      <alignment horizontal="center" vertical="center"/>
    </xf>
    <xf numFmtId="0" fontId="50" fillId="4" borderId="68" xfId="0" applyFont="1" applyFill="1" applyBorder="1" applyAlignment="1">
      <alignment horizontal="center" vertical="top" textRotation="255"/>
    </xf>
    <xf numFmtId="0" fontId="50" fillId="4" borderId="50" xfId="0" applyFont="1" applyFill="1" applyBorder="1" applyAlignment="1">
      <alignment horizontal="center" vertical="top" textRotation="255"/>
    </xf>
    <xf numFmtId="0" fontId="50" fillId="4" borderId="70" xfId="0" applyFont="1" applyFill="1" applyBorder="1" applyAlignment="1">
      <alignment horizontal="center" vertical="center"/>
    </xf>
    <xf numFmtId="0" fontId="50" fillId="4" borderId="71" xfId="0" applyFont="1" applyFill="1" applyBorder="1" applyAlignment="1">
      <alignment horizontal="center" vertical="center"/>
    </xf>
    <xf numFmtId="0" fontId="50" fillId="4" borderId="69" xfId="0" applyFont="1" applyFill="1" applyBorder="1" applyAlignment="1">
      <alignment horizontal="center" vertical="center"/>
    </xf>
    <xf numFmtId="0" fontId="50" fillId="4" borderId="67" xfId="0" applyFont="1" applyFill="1" applyBorder="1" applyAlignment="1">
      <alignment horizontal="center" vertical="center"/>
    </xf>
    <xf numFmtId="49" fontId="25" fillId="5" borderId="1" xfId="0" applyNumberFormat="1" applyFont="1" applyFill="1" applyBorder="1" applyAlignment="1">
      <alignment horizontal="left" vertical="center" wrapText="1"/>
    </xf>
    <xf numFmtId="49" fontId="25" fillId="5" borderId="1" xfId="0" applyNumberFormat="1" applyFont="1" applyFill="1" applyBorder="1" applyAlignment="1">
      <alignment vertical="center" wrapText="1"/>
    </xf>
    <xf numFmtId="0" fontId="50" fillId="4" borderId="72" xfId="0" applyFont="1" applyFill="1" applyBorder="1" applyAlignment="1">
      <alignment horizontal="center" vertical="center"/>
    </xf>
    <xf numFmtId="0" fontId="50" fillId="4" borderId="73" xfId="0" applyFont="1" applyFill="1" applyBorder="1" applyAlignment="1">
      <alignment horizontal="center" vertical="center"/>
    </xf>
    <xf numFmtId="0" fontId="50" fillId="4" borderId="56" xfId="0" applyFont="1" applyFill="1" applyBorder="1" applyAlignment="1">
      <alignment horizontal="center" vertical="top" textRotation="255"/>
    </xf>
    <xf numFmtId="0" fontId="50" fillId="4" borderId="57" xfId="0" applyFont="1" applyFill="1" applyBorder="1" applyAlignment="1">
      <alignment horizontal="center" vertical="top" textRotation="255"/>
    </xf>
    <xf numFmtId="0" fontId="45" fillId="6" borderId="58" xfId="0" applyFont="1" applyFill="1" applyBorder="1" applyAlignment="1">
      <alignment horizontal="center" vertical="center" wrapText="1"/>
    </xf>
    <xf numFmtId="0" fontId="45" fillId="6" borderId="59" xfId="0" applyFont="1" applyFill="1" applyBorder="1" applyAlignment="1">
      <alignment horizontal="center" vertical="center" wrapText="1"/>
    </xf>
    <xf numFmtId="0" fontId="45" fillId="6" borderId="60" xfId="0" applyFont="1" applyFill="1" applyBorder="1" applyAlignment="1">
      <alignment horizontal="center" vertical="center" wrapText="1"/>
    </xf>
    <xf numFmtId="0" fontId="45" fillId="6" borderId="61" xfId="0" applyFont="1" applyFill="1" applyBorder="1" applyAlignment="1">
      <alignment horizontal="center" vertical="center" wrapText="1"/>
    </xf>
    <xf numFmtId="0" fontId="50" fillId="4" borderId="1" xfId="0" applyFont="1" applyFill="1" applyBorder="1" applyAlignment="1">
      <alignment horizontal="center" vertical="center"/>
    </xf>
    <xf numFmtId="0" fontId="50" fillId="4" borderId="39" xfId="0" applyFont="1" applyFill="1" applyBorder="1" applyAlignment="1">
      <alignment horizontal="center" vertical="center"/>
    </xf>
    <xf numFmtId="49" fontId="25" fillId="5" borderId="1" xfId="0" applyNumberFormat="1" applyFont="1" applyFill="1" applyBorder="1" applyAlignment="1">
      <alignment horizontal="left" vertical="center"/>
    </xf>
    <xf numFmtId="0" fontId="43" fillId="7" borderId="60" xfId="0" applyFont="1" applyFill="1" applyBorder="1" applyAlignment="1">
      <alignment horizontal="center" vertical="center" wrapText="1"/>
    </xf>
    <xf numFmtId="0" fontId="43" fillId="7" borderId="61" xfId="0" applyFont="1" applyFill="1" applyBorder="1" applyAlignment="1">
      <alignment horizontal="center" vertical="center" wrapText="1"/>
    </xf>
    <xf numFmtId="0" fontId="43" fillId="7" borderId="62" xfId="0" applyFont="1" applyFill="1" applyBorder="1" applyAlignment="1">
      <alignment horizontal="center" vertical="center" wrapText="1"/>
    </xf>
    <xf numFmtId="0" fontId="43" fillId="7" borderId="63" xfId="0" applyFont="1" applyFill="1" applyBorder="1" applyAlignment="1">
      <alignment horizontal="center" vertical="center" wrapText="1"/>
    </xf>
    <xf numFmtId="0" fontId="36" fillId="4" borderId="71" xfId="0" applyFont="1" applyFill="1" applyBorder="1" applyAlignment="1">
      <alignment horizontal="center" vertical="top" wrapText="1"/>
    </xf>
    <xf numFmtId="0" fontId="36" fillId="4" borderId="74" xfId="0" applyFont="1" applyFill="1" applyBorder="1" applyAlignment="1">
      <alignment horizontal="center" vertical="top"/>
    </xf>
    <xf numFmtId="0" fontId="36" fillId="4" borderId="56" xfId="0" applyFont="1" applyFill="1" applyBorder="1" applyAlignment="1">
      <alignment horizontal="center" vertical="top"/>
    </xf>
    <xf numFmtId="0" fontId="26" fillId="5" borderId="1" xfId="0" applyFont="1" applyFill="1" applyBorder="1" applyAlignment="1">
      <alignment horizontal="center" vertical="top"/>
    </xf>
    <xf numFmtId="0" fontId="26" fillId="5" borderId="14" xfId="0" applyFont="1" applyFill="1" applyBorder="1" applyAlignment="1">
      <alignment horizontal="center" vertical="top" wrapText="1"/>
    </xf>
    <xf numFmtId="0" fontId="26" fillId="5" borderId="2" xfId="0" applyFont="1" applyFill="1" applyBorder="1" applyAlignment="1">
      <alignment horizontal="center" vertical="top" wrapText="1"/>
    </xf>
    <xf numFmtId="0" fontId="26" fillId="5" borderId="15" xfId="0" applyFont="1" applyFill="1" applyBorder="1" applyAlignment="1">
      <alignment horizontal="center" vertical="top" wrapText="1"/>
    </xf>
    <xf numFmtId="0" fontId="52" fillId="8" borderId="37" xfId="0" applyFont="1" applyFill="1" applyBorder="1" applyAlignment="1" applyProtection="1">
      <alignment horizontal="left" vertical="center"/>
    </xf>
    <xf numFmtId="0" fontId="50" fillId="4" borderId="67" xfId="0" applyFont="1" applyFill="1" applyBorder="1" applyAlignment="1" applyProtection="1">
      <alignment horizontal="center" vertical="top" textRotation="255" wrapText="1"/>
    </xf>
    <xf numFmtId="0" fontId="50" fillId="4" borderId="51" xfId="0" applyFont="1" applyFill="1" applyBorder="1" applyAlignment="1" applyProtection="1">
      <alignment horizontal="center" vertical="top" textRotation="255" wrapText="1"/>
    </xf>
    <xf numFmtId="0" fontId="50" fillId="4" borderId="56" xfId="0" applyFont="1" applyFill="1" applyBorder="1" applyAlignment="1" applyProtection="1">
      <alignment horizontal="center" vertical="top" textRotation="255"/>
    </xf>
    <xf numFmtId="0" fontId="50" fillId="4" borderId="57" xfId="0" applyFont="1" applyFill="1" applyBorder="1" applyAlignment="1" applyProtection="1">
      <alignment horizontal="center" vertical="top" textRotation="255"/>
    </xf>
    <xf numFmtId="0" fontId="25" fillId="5" borderId="1" xfId="0" applyFont="1" applyFill="1" applyBorder="1" applyAlignment="1" applyProtection="1">
      <alignment horizontal="left" vertical="top" wrapText="1"/>
    </xf>
    <xf numFmtId="0" fontId="25" fillId="5" borderId="14" xfId="0" applyFont="1" applyFill="1" applyBorder="1" applyAlignment="1" applyProtection="1">
      <alignment horizontal="left" vertical="center" wrapText="1"/>
    </xf>
    <xf numFmtId="0" fontId="25" fillId="5" borderId="2" xfId="0" applyFont="1" applyFill="1" applyBorder="1" applyAlignment="1" applyProtection="1">
      <alignment horizontal="left" vertical="center" wrapText="1"/>
    </xf>
    <xf numFmtId="0" fontId="25" fillId="5" borderId="15" xfId="0" applyFont="1" applyFill="1" applyBorder="1" applyAlignment="1" applyProtection="1">
      <alignment horizontal="left" vertical="center" wrapText="1"/>
    </xf>
    <xf numFmtId="0" fontId="50" fillId="4" borderId="67" xfId="0" applyFont="1" applyFill="1" applyBorder="1" applyAlignment="1" applyProtection="1">
      <alignment horizontal="center" vertical="top" textRotation="255"/>
    </xf>
    <xf numFmtId="0" fontId="50" fillId="4" borderId="51" xfId="0" applyFont="1" applyFill="1" applyBorder="1" applyAlignment="1" applyProtection="1">
      <alignment horizontal="center" vertical="top" textRotation="255"/>
    </xf>
    <xf numFmtId="0" fontId="26" fillId="5" borderId="37" xfId="0" applyFont="1" applyFill="1" applyBorder="1" applyAlignment="1" applyProtection="1">
      <alignment horizontal="center" vertical="top" textRotation="255" wrapText="1"/>
    </xf>
    <xf numFmtId="0" fontId="26" fillId="5" borderId="38" xfId="0" applyFont="1" applyFill="1" applyBorder="1" applyAlignment="1" applyProtection="1">
      <alignment horizontal="center" vertical="top" textRotation="255" wrapText="1"/>
    </xf>
    <xf numFmtId="0" fontId="26" fillId="5" borderId="39" xfId="0" applyFont="1" applyFill="1" applyBorder="1" applyAlignment="1" applyProtection="1">
      <alignment horizontal="center" vertical="top" textRotation="255" wrapText="1"/>
    </xf>
    <xf numFmtId="0" fontId="51" fillId="8" borderId="1" xfId="0" applyFont="1" applyFill="1" applyBorder="1" applyAlignment="1" applyProtection="1">
      <alignment horizontal="left" vertical="center"/>
    </xf>
    <xf numFmtId="0" fontId="43" fillId="7" borderId="60" xfId="0" applyFont="1" applyFill="1" applyBorder="1" applyAlignment="1" applyProtection="1">
      <alignment horizontal="center" vertical="center" wrapText="1"/>
    </xf>
    <xf numFmtId="0" fontId="43" fillId="7" borderId="61" xfId="0" applyFont="1" applyFill="1" applyBorder="1" applyAlignment="1" applyProtection="1">
      <alignment horizontal="center" vertical="center" wrapText="1"/>
    </xf>
    <xf numFmtId="0" fontId="43" fillId="7" borderId="62" xfId="0" applyFont="1" applyFill="1" applyBorder="1" applyAlignment="1" applyProtection="1">
      <alignment horizontal="center" vertical="center" wrapText="1"/>
    </xf>
    <xf numFmtId="0" fontId="43" fillId="7" borderId="63" xfId="0" applyFont="1" applyFill="1" applyBorder="1" applyAlignment="1" applyProtection="1">
      <alignment horizontal="center" vertical="center" wrapText="1"/>
    </xf>
    <xf numFmtId="0" fontId="50" fillId="4" borderId="77" xfId="0" applyFont="1" applyFill="1" applyBorder="1" applyAlignment="1" applyProtection="1">
      <alignment horizontal="center" vertical="center" wrapText="1"/>
    </xf>
    <xf numFmtId="0" fontId="50" fillId="4" borderId="78" xfId="0" applyFont="1" applyFill="1" applyBorder="1" applyAlignment="1" applyProtection="1">
      <alignment horizontal="center" vertical="center" wrapText="1"/>
    </xf>
    <xf numFmtId="0" fontId="50" fillId="4" borderId="79" xfId="0" applyFont="1" applyFill="1" applyBorder="1" applyAlignment="1" applyProtection="1">
      <alignment horizontal="center" vertical="center" wrapText="1"/>
    </xf>
    <xf numFmtId="0" fontId="50" fillId="4" borderId="64" xfId="0" applyFont="1" applyFill="1" applyBorder="1" applyAlignment="1" applyProtection="1">
      <alignment horizontal="center" vertical="center" wrapText="1"/>
    </xf>
    <xf numFmtId="0" fontId="50" fillId="4" borderId="65" xfId="0" applyFont="1" applyFill="1" applyBorder="1" applyAlignment="1" applyProtection="1">
      <alignment horizontal="center" vertical="center" wrapText="1"/>
    </xf>
    <xf numFmtId="0" fontId="50" fillId="4" borderId="66"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5" xfId="0" applyFont="1" applyFill="1" applyBorder="1" applyAlignment="1" applyProtection="1">
      <alignment horizontal="left" vertical="center" wrapText="1"/>
    </xf>
    <xf numFmtId="0" fontId="25" fillId="5" borderId="6" xfId="0" applyFont="1" applyFill="1" applyBorder="1" applyAlignment="1" applyProtection="1">
      <alignment horizontal="left" vertical="center" wrapText="1"/>
    </xf>
    <xf numFmtId="0" fontId="25" fillId="5" borderId="9" xfId="0" applyFont="1" applyFill="1" applyBorder="1" applyAlignment="1" applyProtection="1">
      <alignment horizontal="left" vertical="center" wrapText="1"/>
    </xf>
    <xf numFmtId="0" fontId="25" fillId="5" borderId="4" xfId="0" applyFont="1" applyFill="1" applyBorder="1" applyAlignment="1" applyProtection="1">
      <alignment horizontal="left" vertical="center" wrapText="1"/>
    </xf>
    <xf numFmtId="0" fontId="25" fillId="5" borderId="23" xfId="0" applyFont="1" applyFill="1" applyBorder="1" applyAlignment="1" applyProtection="1">
      <alignment horizontal="left" vertical="center" wrapText="1"/>
    </xf>
    <xf numFmtId="49" fontId="25" fillId="5" borderId="1" xfId="0" applyNumberFormat="1" applyFont="1" applyFill="1" applyBorder="1" applyAlignment="1" applyProtection="1">
      <alignment horizontal="left" vertical="center" wrapText="1"/>
    </xf>
    <xf numFmtId="0" fontId="50" fillId="4" borderId="68" xfId="0" applyFont="1" applyFill="1" applyBorder="1" applyAlignment="1" applyProtection="1">
      <alignment horizontal="center" vertical="top" textRotation="255"/>
    </xf>
    <xf numFmtId="0" fontId="50" fillId="4" borderId="50" xfId="0" applyFont="1" applyFill="1" applyBorder="1" applyAlignment="1" applyProtection="1">
      <alignment horizontal="center" vertical="top" textRotation="255"/>
    </xf>
    <xf numFmtId="0" fontId="26" fillId="5" borderId="14" xfId="0" applyFont="1" applyFill="1" applyBorder="1" applyAlignment="1" applyProtection="1">
      <alignment horizontal="center" vertical="top" wrapText="1"/>
    </xf>
    <xf numFmtId="0" fontId="26" fillId="5" borderId="2" xfId="0" applyFont="1" applyFill="1" applyBorder="1" applyAlignment="1" applyProtection="1">
      <alignment horizontal="center" vertical="top" wrapText="1"/>
    </xf>
    <xf numFmtId="0" fontId="26" fillId="5" borderId="15" xfId="0" applyFont="1" applyFill="1" applyBorder="1" applyAlignment="1" applyProtection="1">
      <alignment horizontal="center" vertical="top" wrapText="1"/>
    </xf>
    <xf numFmtId="0" fontId="25" fillId="5" borderId="1" xfId="0" applyFont="1" applyFill="1" applyBorder="1" applyAlignment="1" applyProtection="1">
      <alignment vertical="center" wrapText="1"/>
    </xf>
    <xf numFmtId="0" fontId="50" fillId="4" borderId="75" xfId="0" applyFont="1" applyFill="1" applyBorder="1" applyAlignment="1" applyProtection="1">
      <alignment horizontal="center" vertical="center" wrapText="1" shrinkToFit="1"/>
    </xf>
    <xf numFmtId="0" fontId="50" fillId="4" borderId="76" xfId="0" applyFont="1" applyFill="1" applyBorder="1" applyAlignment="1" applyProtection="1">
      <alignment horizontal="center" vertical="center" wrapText="1" shrinkToFit="1"/>
    </xf>
    <xf numFmtId="0" fontId="50" fillId="4" borderId="71" xfId="0" applyFont="1" applyFill="1" applyBorder="1" applyAlignment="1" applyProtection="1">
      <alignment horizontal="center" vertical="center" wrapText="1"/>
    </xf>
    <xf numFmtId="0" fontId="50" fillId="4" borderId="67" xfId="0" applyFont="1" applyFill="1" applyBorder="1" applyAlignment="1" applyProtection="1">
      <alignment horizontal="center" vertical="center" wrapText="1"/>
    </xf>
    <xf numFmtId="0" fontId="50" fillId="4" borderId="51" xfId="0" applyFont="1" applyFill="1" applyBorder="1" applyAlignment="1" applyProtection="1">
      <alignment horizontal="center" vertical="center" wrapText="1"/>
    </xf>
    <xf numFmtId="0" fontId="26" fillId="5" borderId="1" xfId="0" applyFont="1" applyFill="1" applyBorder="1" applyAlignment="1" applyProtection="1">
      <alignment horizontal="center" vertical="top"/>
    </xf>
    <xf numFmtId="0" fontId="50" fillId="4" borderId="69" xfId="0" applyFont="1" applyFill="1" applyBorder="1" applyAlignment="1" applyProtection="1">
      <alignment horizontal="center" vertical="top" textRotation="255" wrapText="1"/>
    </xf>
    <xf numFmtId="0" fontId="36" fillId="4" borderId="80" xfId="0" applyFont="1" applyFill="1" applyBorder="1" applyAlignment="1" applyProtection="1">
      <alignment horizontal="center" vertical="top" wrapText="1"/>
    </xf>
    <xf numFmtId="0" fontId="36" fillId="4" borderId="71" xfId="0" applyFont="1" applyFill="1" applyBorder="1" applyAlignment="1" applyProtection="1">
      <alignment horizontal="center" vertical="top"/>
    </xf>
    <xf numFmtId="0" fontId="36" fillId="4" borderId="68" xfId="0" applyFont="1" applyFill="1" applyBorder="1" applyAlignment="1" applyProtection="1">
      <alignment horizontal="center" vertical="top"/>
    </xf>
    <xf numFmtId="0" fontId="36" fillId="4" borderId="67" xfId="0" applyFont="1" applyFill="1" applyBorder="1" applyAlignment="1" applyProtection="1">
      <alignment horizontal="center" vertical="top"/>
    </xf>
    <xf numFmtId="0" fontId="36" fillId="4" borderId="71" xfId="0" applyFont="1" applyFill="1" applyBorder="1" applyAlignment="1" applyProtection="1">
      <alignment horizontal="center" vertical="top" wrapText="1"/>
    </xf>
    <xf numFmtId="0" fontId="36" fillId="4" borderId="74" xfId="0" applyFont="1" applyFill="1" applyBorder="1" applyAlignment="1" applyProtection="1">
      <alignment horizontal="center" vertical="top"/>
    </xf>
    <xf numFmtId="0" fontId="36" fillId="4" borderId="56" xfId="0" applyFont="1" applyFill="1" applyBorder="1" applyAlignment="1" applyProtection="1">
      <alignment horizontal="center" vertical="top"/>
    </xf>
    <xf numFmtId="0" fontId="50" fillId="4" borderId="69" xfId="0" applyFont="1" applyFill="1" applyBorder="1" applyAlignment="1" applyProtection="1">
      <alignment horizontal="left" vertical="top" wrapText="1"/>
    </xf>
    <xf numFmtId="0" fontId="50" fillId="4" borderId="67" xfId="0" applyFont="1" applyFill="1" applyBorder="1" applyAlignment="1" applyProtection="1">
      <alignment horizontal="left" vertical="top" wrapText="1"/>
    </xf>
    <xf numFmtId="0" fontId="25" fillId="5" borderId="1" xfId="0" applyFont="1" applyFill="1" applyBorder="1" applyAlignment="1" applyProtection="1">
      <alignment horizontal="left" vertical="top" wrapText="1" shrinkToFit="1"/>
    </xf>
    <xf numFmtId="0" fontId="45" fillId="6" borderId="58" xfId="0" applyFont="1" applyFill="1" applyBorder="1" applyAlignment="1" applyProtection="1">
      <alignment horizontal="center" vertical="center" wrapText="1"/>
    </xf>
    <xf numFmtId="0" fontId="45" fillId="6" borderId="59" xfId="0" applyFont="1" applyFill="1" applyBorder="1" applyAlignment="1" applyProtection="1">
      <alignment horizontal="center" vertical="center" wrapText="1"/>
    </xf>
    <xf numFmtId="0" fontId="45" fillId="6" borderId="60" xfId="0" applyFont="1" applyFill="1" applyBorder="1" applyAlignment="1" applyProtection="1">
      <alignment horizontal="center" vertical="center" wrapText="1"/>
    </xf>
    <xf numFmtId="0" fontId="45" fillId="6" borderId="61" xfId="0" applyFont="1" applyFill="1" applyBorder="1" applyAlignment="1" applyProtection="1">
      <alignment horizontal="center" vertical="center" wrapText="1"/>
    </xf>
    <xf numFmtId="0" fontId="50" fillId="4" borderId="1" xfId="0" applyFont="1" applyFill="1" applyBorder="1" applyAlignment="1" applyProtection="1">
      <alignment horizontal="center" vertical="center"/>
    </xf>
    <xf numFmtId="0" fontId="50" fillId="4" borderId="39" xfId="0" applyFont="1" applyFill="1" applyBorder="1" applyAlignment="1" applyProtection="1">
      <alignment horizontal="center" vertical="center"/>
    </xf>
    <xf numFmtId="0" fontId="24" fillId="0" borderId="0" xfId="0" applyFont="1" applyAlignment="1" applyProtection="1">
      <alignment horizontal="left" vertical="top" wrapText="1"/>
    </xf>
    <xf numFmtId="0" fontId="24" fillId="0" borderId="9" xfId="0" applyFont="1" applyBorder="1" applyAlignment="1" applyProtection="1">
      <alignment horizontal="center" vertical="center"/>
    </xf>
    <xf numFmtId="0" fontId="24" fillId="0" borderId="4" xfId="0" applyFont="1" applyBorder="1" applyAlignment="1" applyProtection="1">
      <alignment horizontal="center" vertical="center"/>
    </xf>
    <xf numFmtId="49" fontId="25" fillId="5" borderId="1" xfId="0" applyNumberFormat="1" applyFont="1" applyFill="1" applyBorder="1" applyAlignment="1" applyProtection="1">
      <alignment horizontal="left" vertical="center"/>
    </xf>
    <xf numFmtId="0" fontId="50" fillId="4" borderId="72" xfId="0" applyFont="1" applyFill="1" applyBorder="1" applyAlignment="1" applyProtection="1">
      <alignment horizontal="center" vertical="center"/>
    </xf>
    <xf numFmtId="0" fontId="50" fillId="4" borderId="73" xfId="0" applyFont="1" applyFill="1" applyBorder="1" applyAlignment="1" applyProtection="1">
      <alignment horizontal="center" vertical="center"/>
    </xf>
    <xf numFmtId="0" fontId="50" fillId="4" borderId="69" xfId="0" applyFont="1" applyFill="1" applyBorder="1" applyAlignment="1" applyProtection="1">
      <alignment horizontal="center" vertical="center"/>
    </xf>
    <xf numFmtId="0" fontId="50" fillId="4" borderId="67" xfId="0" applyFont="1" applyFill="1" applyBorder="1" applyAlignment="1" applyProtection="1">
      <alignment horizontal="center" vertical="center"/>
    </xf>
    <xf numFmtId="0" fontId="26" fillId="5" borderId="75"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50" fillId="5" borderId="75" xfId="0" applyFont="1" applyFill="1" applyBorder="1" applyAlignment="1" applyProtection="1">
      <alignment horizontal="left" vertical="center" wrapText="1"/>
    </xf>
    <xf numFmtId="49" fontId="25" fillId="5" borderId="1" xfId="0" applyNumberFormat="1" applyFont="1" applyFill="1" applyBorder="1" applyAlignment="1" applyProtection="1">
      <alignment vertical="center" wrapText="1"/>
    </xf>
    <xf numFmtId="0" fontId="50" fillId="4" borderId="65" xfId="0" applyFont="1" applyFill="1" applyBorder="1" applyAlignment="1" applyProtection="1">
      <alignment horizontal="center" vertical="center"/>
    </xf>
    <xf numFmtId="0" fontId="50" fillId="4" borderId="66" xfId="0" applyFont="1" applyFill="1" applyBorder="1" applyAlignment="1" applyProtection="1">
      <alignment horizontal="center" vertical="center"/>
    </xf>
    <xf numFmtId="0" fontId="50" fillId="4" borderId="70" xfId="0" applyFont="1" applyFill="1" applyBorder="1" applyAlignment="1" applyProtection="1">
      <alignment horizontal="center" vertical="center"/>
    </xf>
    <xf numFmtId="0" fontId="50" fillId="4" borderId="71" xfId="0" applyFont="1" applyFill="1" applyBorder="1" applyAlignment="1" applyProtection="1">
      <alignment horizontal="center" vertical="center"/>
    </xf>
    <xf numFmtId="0" fontId="53" fillId="6" borderId="8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81" xfId="0" applyFont="1" applyFill="1" applyBorder="1" applyAlignment="1">
      <alignment horizontal="center" vertical="center" wrapText="1"/>
    </xf>
    <xf numFmtId="0" fontId="54" fillId="6" borderId="80" xfId="0" applyFont="1" applyFill="1" applyBorder="1" applyAlignment="1">
      <alignment horizontal="center" vertical="center" wrapText="1"/>
    </xf>
    <xf numFmtId="0" fontId="54" fillId="6" borderId="71" xfId="0" applyFont="1" applyFill="1" applyBorder="1" applyAlignment="1">
      <alignment horizontal="center" vertical="center" wrapText="1"/>
    </xf>
    <xf numFmtId="0" fontId="54" fillId="6" borderId="81" xfId="0" applyFont="1" applyFill="1" applyBorder="1" applyAlignment="1">
      <alignment horizontal="center" vertical="center" wrapText="1"/>
    </xf>
    <xf numFmtId="0" fontId="55" fillId="7" borderId="82" xfId="0" applyFont="1" applyFill="1" applyBorder="1" applyAlignment="1">
      <alignment horizontal="center" vertical="center"/>
    </xf>
    <xf numFmtId="0" fontId="55" fillId="7" borderId="83" xfId="0" applyFont="1" applyFill="1" applyBorder="1" applyAlignment="1">
      <alignment horizontal="center" vertical="center"/>
    </xf>
    <xf numFmtId="0" fontId="55" fillId="7" borderId="62" xfId="0" applyFont="1" applyFill="1" applyBorder="1" applyAlignment="1">
      <alignment horizontal="center" vertical="center"/>
    </xf>
    <xf numFmtId="0" fontId="55" fillId="7" borderId="63" xfId="0" applyFont="1" applyFill="1" applyBorder="1" applyAlignment="1">
      <alignment horizontal="center" vertical="center"/>
    </xf>
    <xf numFmtId="0" fontId="30" fillId="8" borderId="1" xfId="0" applyFont="1" applyFill="1" applyBorder="1" applyAlignment="1">
      <alignment horizontal="left" vertical="center" wrapText="1"/>
    </xf>
    <xf numFmtId="0" fontId="33" fillId="0" borderId="0" xfId="0" applyFont="1" applyAlignment="1">
      <alignment horizontal="left" vertical="center" wrapText="1"/>
    </xf>
    <xf numFmtId="0" fontId="33" fillId="0" borderId="4" xfId="0" applyFont="1" applyBorder="1" applyAlignment="1">
      <alignment horizontal="left" vertical="center" wrapText="1"/>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0" fontId="0" fillId="0" borderId="0" xfId="0" applyBorder="1" applyAlignment="1">
      <alignment horizontal="left" vertical="center"/>
    </xf>
    <xf numFmtId="0" fontId="0" fillId="0" borderId="1" xfId="0" applyBorder="1" applyAlignment="1">
      <alignment horizontal="center" vertical="center"/>
    </xf>
    <xf numFmtId="0" fontId="23" fillId="0" borderId="0" xfId="1" applyBorder="1" applyAlignment="1" applyProtection="1">
      <alignment horizontal="left" vertical="center" wrapText="1"/>
      <protection locked="0"/>
    </xf>
    <xf numFmtId="0" fontId="0" fillId="0" borderId="0" xfId="0" applyBorder="1" applyAlignment="1" applyProtection="1">
      <alignment horizontal="left" vertical="center"/>
      <protection locked="0"/>
    </xf>
    <xf numFmtId="0" fontId="0" fillId="0" borderId="0" xfId="0" applyBorder="1" applyAlignment="1">
      <alignment horizontal="left" vertical="center" wrapText="1"/>
    </xf>
    <xf numFmtId="0" fontId="23" fillId="0" borderId="0" xfId="1" applyBorder="1" applyAlignment="1" applyProtection="1">
      <alignment horizontal="left" vertical="center"/>
      <protection locked="0"/>
    </xf>
    <xf numFmtId="0" fontId="0" fillId="0" borderId="37" xfId="0" applyBorder="1" applyAlignment="1">
      <alignment horizontal="center" vertical="center"/>
    </xf>
    <xf numFmtId="0" fontId="57" fillId="0" borderId="0" xfId="0" applyFont="1" applyAlignment="1">
      <alignment horizontal="center" vertical="center"/>
    </xf>
    <xf numFmtId="0" fontId="0" fillId="0" borderId="0" xfId="0" applyBorder="1" applyAlignment="1">
      <alignment horizontal="center" vertical="center"/>
    </xf>
    <xf numFmtId="0" fontId="0" fillId="0" borderId="1" xfId="0" applyFont="1" applyBorder="1" applyAlignment="1">
      <alignment horizontal="left" vertical="center" wrapText="1"/>
    </xf>
    <xf numFmtId="0" fontId="0" fillId="0" borderId="1" xfId="0" applyFont="1" applyBorder="1" applyAlignment="1">
      <alignment vertical="center" wrapText="1"/>
    </xf>
    <xf numFmtId="0" fontId="0" fillId="0" borderId="37" xfId="0" applyFont="1" applyBorder="1" applyAlignment="1">
      <alignment horizontal="left" vertical="center" wrapText="1"/>
    </xf>
    <xf numFmtId="0" fontId="0" fillId="0" borderId="37" xfId="0" applyFont="1" applyBorder="1" applyAlignment="1">
      <alignment vertical="center" wrapText="1"/>
    </xf>
    <xf numFmtId="0" fontId="0" fillId="0" borderId="42" xfId="0" applyFont="1" applyBorder="1" applyAlignment="1">
      <alignment horizontal="left" vertical="center" wrapText="1"/>
    </xf>
    <xf numFmtId="0" fontId="0" fillId="0" borderId="16" xfId="0" applyFont="1" applyBorder="1" applyAlignment="1">
      <alignment horizontal="left" vertical="center" wrapText="1"/>
    </xf>
    <xf numFmtId="0" fontId="0" fillId="0" borderId="16" xfId="0" applyFont="1" applyBorder="1" applyAlignment="1">
      <alignment vertical="center" wrapText="1"/>
    </xf>
    <xf numFmtId="0" fontId="0" fillId="0" borderId="35" xfId="0" applyFont="1" applyBorder="1" applyAlignment="1">
      <alignment horizontal="center" vertical="center" textRotation="255" wrapText="1"/>
    </xf>
    <xf numFmtId="0" fontId="0" fillId="0" borderId="22" xfId="0" applyFont="1" applyBorder="1" applyAlignment="1">
      <alignment horizontal="center" vertical="center" textRotation="255" wrapText="1"/>
    </xf>
    <xf numFmtId="0" fontId="0" fillId="0" borderId="0" xfId="0" applyFont="1" applyBorder="1" applyAlignment="1">
      <alignment horizontal="center" vertical="center" textRotation="255" wrapText="1"/>
    </xf>
    <xf numFmtId="0" fontId="0" fillId="0" borderId="11" xfId="0" applyFont="1" applyBorder="1" applyAlignment="1">
      <alignment horizontal="center" vertical="center" textRotation="255" wrapText="1"/>
    </xf>
    <xf numFmtId="0" fontId="0" fillId="0" borderId="24" xfId="0" applyFont="1" applyBorder="1" applyAlignment="1">
      <alignment horizontal="center" vertical="center" textRotation="255" wrapText="1"/>
    </xf>
    <xf numFmtId="0" fontId="0" fillId="0" borderId="13" xfId="0" applyFont="1" applyBorder="1" applyAlignment="1">
      <alignment horizontal="center" vertical="center" textRotation="255" wrapText="1"/>
    </xf>
    <xf numFmtId="0" fontId="0" fillId="0" borderId="40" xfId="0" applyFont="1" applyBorder="1" applyAlignment="1">
      <alignment horizontal="left" vertical="center" wrapText="1"/>
    </xf>
    <xf numFmtId="0" fontId="0" fillId="0" borderId="41" xfId="0" applyFont="1" applyBorder="1" applyAlignment="1">
      <alignment horizontal="left" vertical="center" wrapText="1"/>
    </xf>
    <xf numFmtId="0" fontId="0" fillId="0" borderId="19" xfId="0" applyFont="1" applyBorder="1" applyAlignment="1">
      <alignment horizontal="left" vertical="center" wrapText="1"/>
    </xf>
    <xf numFmtId="0" fontId="0" fillId="0" borderId="19" xfId="0" applyFont="1" applyBorder="1" applyAlignment="1">
      <alignment vertical="center" wrapText="1"/>
    </xf>
    <xf numFmtId="0" fontId="0" fillId="0" borderId="39" xfId="0" applyFont="1" applyBorder="1" applyAlignment="1">
      <alignment horizontal="left" vertical="center" wrapText="1"/>
    </xf>
    <xf numFmtId="0" fontId="0" fillId="0" borderId="39" xfId="0" applyFont="1" applyBorder="1" applyAlignment="1">
      <alignment vertical="center" wrapText="1"/>
    </xf>
    <xf numFmtId="0" fontId="0" fillId="0" borderId="4" xfId="0" applyBorder="1" applyAlignment="1">
      <alignment horizontal="left" vertical="center"/>
    </xf>
    <xf numFmtId="0" fontId="0" fillId="0" borderId="1" xfId="0" applyBorder="1" applyAlignment="1">
      <alignment horizontal="center" vertical="center" wrapText="1"/>
    </xf>
    <xf numFmtId="0" fontId="56" fillId="0" borderId="1" xfId="0" applyFont="1" applyBorder="1" applyAlignment="1" applyProtection="1">
      <alignment horizontal="left" vertical="center" wrapText="1"/>
      <protection locked="0"/>
    </xf>
    <xf numFmtId="0" fontId="56" fillId="0" borderId="1" xfId="0" applyFont="1" applyBorder="1" applyAlignment="1" applyProtection="1">
      <alignment horizontal="center" vertical="center" wrapText="1"/>
      <protection locked="0"/>
    </xf>
    <xf numFmtId="0" fontId="56" fillId="0" borderId="1" xfId="0" applyFont="1" applyBorder="1" applyAlignment="1">
      <alignment horizontal="center" vertical="center" wrapText="1"/>
    </xf>
    <xf numFmtId="0" fontId="56" fillId="0" borderId="1" xfId="0" applyFont="1" applyBorder="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left" vertical="center"/>
    </xf>
    <xf numFmtId="0" fontId="3" fillId="0" borderId="0" xfId="0" applyFont="1" applyAlignment="1">
      <alignment horizontal="center"/>
    </xf>
    <xf numFmtId="0" fontId="0" fillId="0" borderId="1" xfId="0"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horizontal="center" vertical="center" textRotation="255"/>
    </xf>
    <xf numFmtId="0" fontId="20" fillId="0" borderId="0" xfId="0" applyFont="1" applyAlignment="1">
      <alignment horizontal="left" vertical="top" wrapText="1"/>
    </xf>
    <xf numFmtId="0" fontId="20" fillId="0" borderId="0" xfId="0" applyFont="1" applyAlignment="1">
      <alignment horizontal="left" vertical="top"/>
    </xf>
  </cellXfs>
  <cellStyles count="2">
    <cellStyle name="ハイパーリンク" xfId="1" builtinId="8"/>
    <cellStyle name="標準"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I$6" lockText="1"/>
</file>

<file path=xl/ctrlProps/ctrlProp10.xml><?xml version="1.0" encoding="utf-8"?>
<formControlPr xmlns="http://schemas.microsoft.com/office/spreadsheetml/2009/9/main" objectType="CheckBox" fmlaLink="$AA$6" lockText="1"/>
</file>

<file path=xl/ctrlProps/ctrlProp11.xml><?xml version="1.0" encoding="utf-8"?>
<formControlPr xmlns="http://schemas.microsoft.com/office/spreadsheetml/2009/9/main" objectType="CheckBox" fmlaLink="$I$7" lockText="1"/>
</file>

<file path=xl/ctrlProps/ctrlProp12.xml><?xml version="1.0" encoding="utf-8"?>
<formControlPr xmlns="http://schemas.microsoft.com/office/spreadsheetml/2009/9/main" objectType="CheckBox" fmlaLink="$K$7" lockText="1"/>
</file>

<file path=xl/ctrlProps/ctrlProp13.xml><?xml version="1.0" encoding="utf-8"?>
<formControlPr xmlns="http://schemas.microsoft.com/office/spreadsheetml/2009/9/main" objectType="CheckBox" fmlaLink="$M$7" lockText="1"/>
</file>

<file path=xl/ctrlProps/ctrlProp14.xml><?xml version="1.0" encoding="utf-8"?>
<formControlPr xmlns="http://schemas.microsoft.com/office/spreadsheetml/2009/9/main" objectType="CheckBox" fmlaLink="$O$7" lockText="1"/>
</file>

<file path=xl/ctrlProps/ctrlProp15.xml><?xml version="1.0" encoding="utf-8"?>
<formControlPr xmlns="http://schemas.microsoft.com/office/spreadsheetml/2009/9/main" objectType="CheckBox" fmlaLink="$Q$7" lockText="1"/>
</file>

<file path=xl/ctrlProps/ctrlProp16.xml><?xml version="1.0" encoding="utf-8"?>
<formControlPr xmlns="http://schemas.microsoft.com/office/spreadsheetml/2009/9/main" objectType="CheckBox" fmlaLink="$S$7" lockText="1"/>
</file>

<file path=xl/ctrlProps/ctrlProp17.xml><?xml version="1.0" encoding="utf-8"?>
<formControlPr xmlns="http://schemas.microsoft.com/office/spreadsheetml/2009/9/main" objectType="CheckBox" fmlaLink="$U$7" lockText="1"/>
</file>

<file path=xl/ctrlProps/ctrlProp18.xml><?xml version="1.0" encoding="utf-8"?>
<formControlPr xmlns="http://schemas.microsoft.com/office/spreadsheetml/2009/9/main" objectType="CheckBox" fmlaLink="$W$7" lockText="1"/>
</file>

<file path=xl/ctrlProps/ctrlProp19.xml><?xml version="1.0" encoding="utf-8"?>
<formControlPr xmlns="http://schemas.microsoft.com/office/spreadsheetml/2009/9/main" objectType="CheckBox" fmlaLink="$Y$7" lockText="1"/>
</file>

<file path=xl/ctrlProps/ctrlProp2.xml><?xml version="1.0" encoding="utf-8"?>
<formControlPr xmlns="http://schemas.microsoft.com/office/spreadsheetml/2009/9/main" objectType="CheckBox" fmlaLink="$K$6" lockText="1"/>
</file>

<file path=xl/ctrlProps/ctrlProp20.xml><?xml version="1.0" encoding="utf-8"?>
<formControlPr xmlns="http://schemas.microsoft.com/office/spreadsheetml/2009/9/main" objectType="CheckBox" fmlaLink="$AA$7" lockText="1"/>
</file>

<file path=xl/ctrlProps/ctrlProp21.xml><?xml version="1.0" encoding="utf-8"?>
<formControlPr xmlns="http://schemas.microsoft.com/office/spreadsheetml/2009/9/main" objectType="CheckBox" fmlaLink="$I$8" lockText="1"/>
</file>

<file path=xl/ctrlProps/ctrlProp22.xml><?xml version="1.0" encoding="utf-8"?>
<formControlPr xmlns="http://schemas.microsoft.com/office/spreadsheetml/2009/9/main" objectType="CheckBox" fmlaLink="$K$8" lockText="1"/>
</file>

<file path=xl/ctrlProps/ctrlProp23.xml><?xml version="1.0" encoding="utf-8"?>
<formControlPr xmlns="http://schemas.microsoft.com/office/spreadsheetml/2009/9/main" objectType="CheckBox" fmlaLink="$M$8" lockText="1"/>
</file>

<file path=xl/ctrlProps/ctrlProp24.xml><?xml version="1.0" encoding="utf-8"?>
<formControlPr xmlns="http://schemas.microsoft.com/office/spreadsheetml/2009/9/main" objectType="CheckBox" fmlaLink="$O$8" lockText="1"/>
</file>

<file path=xl/ctrlProps/ctrlProp25.xml><?xml version="1.0" encoding="utf-8"?>
<formControlPr xmlns="http://schemas.microsoft.com/office/spreadsheetml/2009/9/main" objectType="CheckBox" fmlaLink="$Q$8" lockText="1"/>
</file>

<file path=xl/ctrlProps/ctrlProp26.xml><?xml version="1.0" encoding="utf-8"?>
<formControlPr xmlns="http://schemas.microsoft.com/office/spreadsheetml/2009/9/main" objectType="CheckBox" fmlaLink="$S$8" lockText="1"/>
</file>

<file path=xl/ctrlProps/ctrlProp27.xml><?xml version="1.0" encoding="utf-8"?>
<formControlPr xmlns="http://schemas.microsoft.com/office/spreadsheetml/2009/9/main" objectType="CheckBox" fmlaLink="$U$8" lockText="1"/>
</file>

<file path=xl/ctrlProps/ctrlProp28.xml><?xml version="1.0" encoding="utf-8"?>
<formControlPr xmlns="http://schemas.microsoft.com/office/spreadsheetml/2009/9/main" objectType="CheckBox" fmlaLink="$W$8" lockText="1"/>
</file>

<file path=xl/ctrlProps/ctrlProp29.xml><?xml version="1.0" encoding="utf-8"?>
<formControlPr xmlns="http://schemas.microsoft.com/office/spreadsheetml/2009/9/main" objectType="CheckBox" fmlaLink="$Y$8" lockText="1"/>
</file>

<file path=xl/ctrlProps/ctrlProp3.xml><?xml version="1.0" encoding="utf-8"?>
<formControlPr xmlns="http://schemas.microsoft.com/office/spreadsheetml/2009/9/main" objectType="CheckBox" fmlaLink="$M$6" lockText="1"/>
</file>

<file path=xl/ctrlProps/ctrlProp30.xml><?xml version="1.0" encoding="utf-8"?>
<formControlPr xmlns="http://schemas.microsoft.com/office/spreadsheetml/2009/9/main" objectType="CheckBox" fmlaLink="$AA$8" lockText="1"/>
</file>

<file path=xl/ctrlProps/ctrlProp31.xml><?xml version="1.0" encoding="utf-8"?>
<formControlPr xmlns="http://schemas.microsoft.com/office/spreadsheetml/2009/9/main" objectType="CheckBox" fmlaLink="$I$38" lockText="1"/>
</file>

<file path=xl/ctrlProps/ctrlProp32.xml><?xml version="1.0" encoding="utf-8"?>
<formControlPr xmlns="http://schemas.microsoft.com/office/spreadsheetml/2009/9/main" objectType="CheckBox" fmlaLink="$K$38" lockText="1"/>
</file>

<file path=xl/ctrlProps/ctrlProp33.xml><?xml version="1.0" encoding="utf-8"?>
<formControlPr xmlns="http://schemas.microsoft.com/office/spreadsheetml/2009/9/main" objectType="CheckBox" fmlaLink="$M$38" lockText="1"/>
</file>

<file path=xl/ctrlProps/ctrlProp34.xml><?xml version="1.0" encoding="utf-8"?>
<formControlPr xmlns="http://schemas.microsoft.com/office/spreadsheetml/2009/9/main" objectType="CheckBox" fmlaLink="$O$38" lockText="1"/>
</file>

<file path=xl/ctrlProps/ctrlProp35.xml><?xml version="1.0" encoding="utf-8"?>
<formControlPr xmlns="http://schemas.microsoft.com/office/spreadsheetml/2009/9/main" objectType="CheckBox" fmlaLink="$Q$38" lockText="1"/>
</file>

<file path=xl/ctrlProps/ctrlProp36.xml><?xml version="1.0" encoding="utf-8"?>
<formControlPr xmlns="http://schemas.microsoft.com/office/spreadsheetml/2009/9/main" objectType="CheckBox" fmlaLink="$S$38" lockText="1"/>
</file>

<file path=xl/ctrlProps/ctrlProp37.xml><?xml version="1.0" encoding="utf-8"?>
<formControlPr xmlns="http://schemas.microsoft.com/office/spreadsheetml/2009/9/main" objectType="CheckBox" fmlaLink="$U$38" lockText="1"/>
</file>

<file path=xl/ctrlProps/ctrlProp38.xml><?xml version="1.0" encoding="utf-8"?>
<formControlPr xmlns="http://schemas.microsoft.com/office/spreadsheetml/2009/9/main" objectType="CheckBox" fmlaLink="$W$38" lockText="1"/>
</file>

<file path=xl/ctrlProps/ctrlProp39.xml><?xml version="1.0" encoding="utf-8"?>
<formControlPr xmlns="http://schemas.microsoft.com/office/spreadsheetml/2009/9/main" objectType="CheckBox" fmlaLink="$Y$38" lockText="1"/>
</file>

<file path=xl/ctrlProps/ctrlProp4.xml><?xml version="1.0" encoding="utf-8"?>
<formControlPr xmlns="http://schemas.microsoft.com/office/spreadsheetml/2009/9/main" objectType="CheckBox" fmlaLink="$O$6" lockText="1"/>
</file>

<file path=xl/ctrlProps/ctrlProp40.xml><?xml version="1.0" encoding="utf-8"?>
<formControlPr xmlns="http://schemas.microsoft.com/office/spreadsheetml/2009/9/main" objectType="CheckBox" fmlaLink="$AA$38" lockText="1"/>
</file>

<file path=xl/ctrlProps/ctrlProp41.xml><?xml version="1.0" encoding="utf-8"?>
<formControlPr xmlns="http://schemas.microsoft.com/office/spreadsheetml/2009/9/main" objectType="CheckBox" fmlaLink="$I$39" lockText="1"/>
</file>

<file path=xl/ctrlProps/ctrlProp42.xml><?xml version="1.0" encoding="utf-8"?>
<formControlPr xmlns="http://schemas.microsoft.com/office/spreadsheetml/2009/9/main" objectType="CheckBox" fmlaLink="$K$39" lockText="1"/>
</file>

<file path=xl/ctrlProps/ctrlProp43.xml><?xml version="1.0" encoding="utf-8"?>
<formControlPr xmlns="http://schemas.microsoft.com/office/spreadsheetml/2009/9/main" objectType="CheckBox" fmlaLink="$M$39" lockText="1"/>
</file>

<file path=xl/ctrlProps/ctrlProp44.xml><?xml version="1.0" encoding="utf-8"?>
<formControlPr xmlns="http://schemas.microsoft.com/office/spreadsheetml/2009/9/main" objectType="CheckBox" fmlaLink="$O$39" lockText="1"/>
</file>

<file path=xl/ctrlProps/ctrlProp45.xml><?xml version="1.0" encoding="utf-8"?>
<formControlPr xmlns="http://schemas.microsoft.com/office/spreadsheetml/2009/9/main" objectType="CheckBox" fmlaLink="$Q$39" lockText="1"/>
</file>

<file path=xl/ctrlProps/ctrlProp46.xml><?xml version="1.0" encoding="utf-8"?>
<formControlPr xmlns="http://schemas.microsoft.com/office/spreadsheetml/2009/9/main" objectType="CheckBox" fmlaLink="$S$39" lockText="1"/>
</file>

<file path=xl/ctrlProps/ctrlProp47.xml><?xml version="1.0" encoding="utf-8"?>
<formControlPr xmlns="http://schemas.microsoft.com/office/spreadsheetml/2009/9/main" objectType="CheckBox" fmlaLink="$U$39" lockText="1"/>
</file>

<file path=xl/ctrlProps/ctrlProp48.xml><?xml version="1.0" encoding="utf-8"?>
<formControlPr xmlns="http://schemas.microsoft.com/office/spreadsheetml/2009/9/main" objectType="CheckBox" fmlaLink="$W$39" lockText="1"/>
</file>

<file path=xl/ctrlProps/ctrlProp49.xml><?xml version="1.0" encoding="utf-8"?>
<formControlPr xmlns="http://schemas.microsoft.com/office/spreadsheetml/2009/9/main" objectType="CheckBox" fmlaLink="$Y$39" lockText="1"/>
</file>

<file path=xl/ctrlProps/ctrlProp5.xml><?xml version="1.0" encoding="utf-8"?>
<formControlPr xmlns="http://schemas.microsoft.com/office/spreadsheetml/2009/9/main" objectType="CheckBox" fmlaLink="$Q$6" lockText="1"/>
</file>

<file path=xl/ctrlProps/ctrlProp50.xml><?xml version="1.0" encoding="utf-8"?>
<formControlPr xmlns="http://schemas.microsoft.com/office/spreadsheetml/2009/9/main" objectType="CheckBox" fmlaLink="$AA$39" lockText="1"/>
</file>

<file path=xl/ctrlProps/ctrlProp51.xml><?xml version="1.0" encoding="utf-8"?>
<formControlPr xmlns="http://schemas.microsoft.com/office/spreadsheetml/2009/9/main" objectType="CheckBox" fmlaLink="$I$40" lockText="1"/>
</file>

<file path=xl/ctrlProps/ctrlProp52.xml><?xml version="1.0" encoding="utf-8"?>
<formControlPr xmlns="http://schemas.microsoft.com/office/spreadsheetml/2009/9/main" objectType="CheckBox" fmlaLink="$K$40" lockText="1"/>
</file>

<file path=xl/ctrlProps/ctrlProp53.xml><?xml version="1.0" encoding="utf-8"?>
<formControlPr xmlns="http://schemas.microsoft.com/office/spreadsheetml/2009/9/main" objectType="CheckBox" fmlaLink="$M$40" lockText="1"/>
</file>

<file path=xl/ctrlProps/ctrlProp54.xml><?xml version="1.0" encoding="utf-8"?>
<formControlPr xmlns="http://schemas.microsoft.com/office/spreadsheetml/2009/9/main" objectType="CheckBox" fmlaLink="$O$40" lockText="1"/>
</file>

<file path=xl/ctrlProps/ctrlProp55.xml><?xml version="1.0" encoding="utf-8"?>
<formControlPr xmlns="http://schemas.microsoft.com/office/spreadsheetml/2009/9/main" objectType="CheckBox" fmlaLink="$Q$40" lockText="1"/>
</file>

<file path=xl/ctrlProps/ctrlProp56.xml><?xml version="1.0" encoding="utf-8"?>
<formControlPr xmlns="http://schemas.microsoft.com/office/spreadsheetml/2009/9/main" objectType="CheckBox" fmlaLink="$S$40" lockText="1"/>
</file>

<file path=xl/ctrlProps/ctrlProp57.xml><?xml version="1.0" encoding="utf-8"?>
<formControlPr xmlns="http://schemas.microsoft.com/office/spreadsheetml/2009/9/main" objectType="CheckBox" fmlaLink="$U$40" lockText="1"/>
</file>

<file path=xl/ctrlProps/ctrlProp58.xml><?xml version="1.0" encoding="utf-8"?>
<formControlPr xmlns="http://schemas.microsoft.com/office/spreadsheetml/2009/9/main" objectType="CheckBox" fmlaLink="$W$40" lockText="1"/>
</file>

<file path=xl/ctrlProps/ctrlProp59.xml><?xml version="1.0" encoding="utf-8"?>
<formControlPr xmlns="http://schemas.microsoft.com/office/spreadsheetml/2009/9/main" objectType="CheckBox" fmlaLink="$Y$40" lockText="1"/>
</file>

<file path=xl/ctrlProps/ctrlProp6.xml><?xml version="1.0" encoding="utf-8"?>
<formControlPr xmlns="http://schemas.microsoft.com/office/spreadsheetml/2009/9/main" objectType="CheckBox" fmlaLink="$S$6" lockText="1"/>
</file>

<file path=xl/ctrlProps/ctrlProp60.xml><?xml version="1.0" encoding="utf-8"?>
<formControlPr xmlns="http://schemas.microsoft.com/office/spreadsheetml/2009/9/main" objectType="CheckBox" fmlaLink="$AA$40" lockText="1"/>
</file>

<file path=xl/ctrlProps/ctrlProp61.xml><?xml version="1.0" encoding="utf-8"?>
<formControlPr xmlns="http://schemas.microsoft.com/office/spreadsheetml/2009/9/main" objectType="CheckBox" fmlaLink="#REF!" lockText="1"/>
</file>

<file path=xl/ctrlProps/ctrlProp62.xml><?xml version="1.0" encoding="utf-8"?>
<formControlPr xmlns="http://schemas.microsoft.com/office/spreadsheetml/2009/9/main" objectType="CheckBox" fmlaLink="#REF!" lockText="1"/>
</file>

<file path=xl/ctrlProps/ctrlProp63.xml><?xml version="1.0" encoding="utf-8"?>
<formControlPr xmlns="http://schemas.microsoft.com/office/spreadsheetml/2009/9/main" objectType="CheckBox" fmlaLink="#REF!" lockText="1"/>
</file>

<file path=xl/ctrlProps/ctrlProp64.xml><?xml version="1.0" encoding="utf-8"?>
<formControlPr xmlns="http://schemas.microsoft.com/office/spreadsheetml/2009/9/main" objectType="CheckBox" fmlaLink="$Q$41" lockText="1"/>
</file>

<file path=xl/ctrlProps/ctrlProp65.xml><?xml version="1.0" encoding="utf-8"?>
<formControlPr xmlns="http://schemas.microsoft.com/office/spreadsheetml/2009/9/main" objectType="CheckBox" fmlaLink="$S$41" lockText="1"/>
</file>

<file path=xl/ctrlProps/ctrlProp66.xml><?xml version="1.0" encoding="utf-8"?>
<formControlPr xmlns="http://schemas.microsoft.com/office/spreadsheetml/2009/9/main" objectType="CheckBox" fmlaLink="$W$41" lockText="1"/>
</file>

<file path=xl/ctrlProps/ctrlProp67.xml><?xml version="1.0" encoding="utf-8"?>
<formControlPr xmlns="http://schemas.microsoft.com/office/spreadsheetml/2009/9/main" objectType="CheckBox" fmlaLink="$Y$41" lockText="1"/>
</file>

<file path=xl/ctrlProps/ctrlProp68.xml><?xml version="1.0" encoding="utf-8"?>
<formControlPr xmlns="http://schemas.microsoft.com/office/spreadsheetml/2009/9/main" objectType="CheckBox" fmlaLink="$AA$41" lockText="1"/>
</file>

<file path=xl/ctrlProps/ctrlProp69.xml><?xml version="1.0" encoding="utf-8"?>
<formControlPr xmlns="http://schemas.microsoft.com/office/spreadsheetml/2009/9/main" objectType="CheckBox" fmlaLink="$I$41:$J$41" lockText="1"/>
</file>

<file path=xl/ctrlProps/ctrlProp7.xml><?xml version="1.0" encoding="utf-8"?>
<formControlPr xmlns="http://schemas.microsoft.com/office/spreadsheetml/2009/9/main" objectType="CheckBox" fmlaLink="$U$6" lockText="1"/>
</file>

<file path=xl/ctrlProps/ctrlProp70.xml><?xml version="1.0" encoding="utf-8"?>
<formControlPr xmlns="http://schemas.microsoft.com/office/spreadsheetml/2009/9/main" objectType="CheckBox" fmlaLink="$K$41" lockText="1"/>
</file>

<file path=xl/ctrlProps/ctrlProp71.xml><?xml version="1.0" encoding="utf-8"?>
<formControlPr xmlns="http://schemas.microsoft.com/office/spreadsheetml/2009/9/main" objectType="CheckBox" fmlaLink="$M$41" lockText="1"/>
</file>

<file path=xl/ctrlProps/ctrlProp72.xml><?xml version="1.0" encoding="utf-8"?>
<formControlPr xmlns="http://schemas.microsoft.com/office/spreadsheetml/2009/9/main" objectType="CheckBox" fmlaLink="$O$41" lockText="1"/>
</file>

<file path=xl/ctrlProps/ctrlProp73.xml><?xml version="1.0" encoding="utf-8"?>
<formControlPr xmlns="http://schemas.microsoft.com/office/spreadsheetml/2009/9/main" objectType="CheckBox" fmlaLink="$U$41" lockText="1"/>
</file>

<file path=xl/ctrlProps/ctrlProp74.xml><?xml version="1.0" encoding="utf-8"?>
<formControlPr xmlns="http://schemas.microsoft.com/office/spreadsheetml/2009/9/main" objectType="CheckBox" fmlaLink="$I$9" lockText="1"/>
</file>

<file path=xl/ctrlProps/ctrlProp75.xml><?xml version="1.0" encoding="utf-8"?>
<formControlPr xmlns="http://schemas.microsoft.com/office/spreadsheetml/2009/9/main" objectType="CheckBox" fmlaLink="$K$9" lockText="1"/>
</file>

<file path=xl/ctrlProps/ctrlProp76.xml><?xml version="1.0" encoding="utf-8"?>
<formControlPr xmlns="http://schemas.microsoft.com/office/spreadsheetml/2009/9/main" objectType="CheckBox" fmlaLink="$M$9" lockText="1"/>
</file>

<file path=xl/ctrlProps/ctrlProp77.xml><?xml version="1.0" encoding="utf-8"?>
<formControlPr xmlns="http://schemas.microsoft.com/office/spreadsheetml/2009/9/main" objectType="CheckBox" fmlaLink="$O$9" lockText="1"/>
</file>

<file path=xl/ctrlProps/ctrlProp78.xml><?xml version="1.0" encoding="utf-8"?>
<formControlPr xmlns="http://schemas.microsoft.com/office/spreadsheetml/2009/9/main" objectType="CheckBox" fmlaLink="$Q$9" lockText="1"/>
</file>

<file path=xl/ctrlProps/ctrlProp79.xml><?xml version="1.0" encoding="utf-8"?>
<formControlPr xmlns="http://schemas.microsoft.com/office/spreadsheetml/2009/9/main" objectType="CheckBox" fmlaLink="$U$9" lockText="1"/>
</file>

<file path=xl/ctrlProps/ctrlProp8.xml><?xml version="1.0" encoding="utf-8"?>
<formControlPr xmlns="http://schemas.microsoft.com/office/spreadsheetml/2009/9/main" objectType="CheckBox" fmlaLink="$W$6" lockText="1"/>
</file>

<file path=xl/ctrlProps/ctrlProp80.xml><?xml version="1.0" encoding="utf-8"?>
<formControlPr xmlns="http://schemas.microsoft.com/office/spreadsheetml/2009/9/main" objectType="CheckBox" fmlaLink="$W$9" lockText="1"/>
</file>

<file path=xl/ctrlProps/ctrlProp81.xml><?xml version="1.0" encoding="utf-8"?>
<formControlPr xmlns="http://schemas.microsoft.com/office/spreadsheetml/2009/9/main" objectType="CheckBox" fmlaLink="$Y$9" lockText="1"/>
</file>

<file path=xl/ctrlProps/ctrlProp82.xml><?xml version="1.0" encoding="utf-8"?>
<formControlPr xmlns="http://schemas.microsoft.com/office/spreadsheetml/2009/9/main" objectType="CheckBox" fmlaLink="$S$9" lockText="1"/>
</file>

<file path=xl/ctrlProps/ctrlProp83.xml><?xml version="1.0" encoding="utf-8"?>
<formControlPr xmlns="http://schemas.microsoft.com/office/spreadsheetml/2009/9/main" objectType="CheckBox" fmlaLink="$AA$9" lockText="1"/>
</file>

<file path=xl/ctrlProps/ctrlProp9.xml><?xml version="1.0" encoding="utf-8"?>
<formControlPr xmlns="http://schemas.microsoft.com/office/spreadsheetml/2009/9/main" objectType="CheckBox" fmlaLink="$Y$6"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emf"/></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178594</xdr:colOff>
      <xdr:row>19</xdr:row>
      <xdr:rowOff>19051</xdr:rowOff>
    </xdr:from>
    <xdr:to>
      <xdr:col>15</xdr:col>
      <xdr:colOff>83344</xdr:colOff>
      <xdr:row>31</xdr:row>
      <xdr:rowOff>152401</xdr:rowOff>
    </xdr:to>
    <xdr:pic>
      <xdr:nvPicPr>
        <xdr:cNvPr id="19320" name="図 2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594" y="3346848"/>
          <a:ext cx="3298031" cy="220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77391</xdr:colOff>
      <xdr:row>15</xdr:row>
      <xdr:rowOff>65485</xdr:rowOff>
    </xdr:from>
    <xdr:to>
      <xdr:col>2</xdr:col>
      <xdr:colOff>11906</xdr:colOff>
      <xdr:row>17</xdr:row>
      <xdr:rowOff>5953</xdr:rowOff>
    </xdr:to>
    <xdr:sp macro="" textlink="">
      <xdr:nvSpPr>
        <xdr:cNvPr id="16" name="円/楕円 15"/>
        <xdr:cNvSpPr/>
      </xdr:nvSpPr>
      <xdr:spPr>
        <a:xfrm rot="20587540">
          <a:off x="77391" y="2702719"/>
          <a:ext cx="386953" cy="285750"/>
        </a:xfrm>
        <a:prstGeom prst="ellipse">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endParaRPr lang="ja-JP" altLang="en-US"/>
        </a:p>
      </xdr:txBody>
    </xdr:sp>
    <xdr:clientData/>
  </xdr:twoCellAnchor>
  <xdr:twoCellAnchor>
    <xdr:from>
      <xdr:col>0</xdr:col>
      <xdr:colOff>119063</xdr:colOff>
      <xdr:row>15</xdr:row>
      <xdr:rowOff>29767</xdr:rowOff>
    </xdr:from>
    <xdr:to>
      <xdr:col>2</xdr:col>
      <xdr:colOff>47625</xdr:colOff>
      <xdr:row>17</xdr:row>
      <xdr:rowOff>47625</xdr:rowOff>
    </xdr:to>
    <xdr:sp macro="" textlink="">
      <xdr:nvSpPr>
        <xdr:cNvPr id="18" name="テキスト ボックス 17"/>
        <xdr:cNvSpPr txBox="1"/>
      </xdr:nvSpPr>
      <xdr:spPr>
        <a:xfrm>
          <a:off x="119063" y="2667001"/>
          <a:ext cx="381000" cy="363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bg1"/>
              </a:solidFill>
            </a:rPr>
            <a:t>１</a:t>
          </a:r>
        </a:p>
      </xdr:txBody>
    </xdr:sp>
    <xdr:clientData/>
  </xdr:twoCellAnchor>
  <xdr:twoCellAnchor>
    <xdr:from>
      <xdr:col>0</xdr:col>
      <xdr:colOff>41672</xdr:colOff>
      <xdr:row>34</xdr:row>
      <xdr:rowOff>17859</xdr:rowOff>
    </xdr:from>
    <xdr:to>
      <xdr:col>1</xdr:col>
      <xdr:colOff>202406</xdr:colOff>
      <xdr:row>35</xdr:row>
      <xdr:rowOff>130968</xdr:rowOff>
    </xdr:to>
    <xdr:sp macro="" textlink="">
      <xdr:nvSpPr>
        <xdr:cNvPr id="22" name="円/楕円 21"/>
        <xdr:cNvSpPr/>
      </xdr:nvSpPr>
      <xdr:spPr>
        <a:xfrm rot="20587540">
          <a:off x="41672" y="5935265"/>
          <a:ext cx="386953" cy="285750"/>
        </a:xfrm>
        <a:prstGeom prst="ellipse">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endParaRPr lang="ja-JP" altLang="en-US"/>
        </a:p>
      </xdr:txBody>
    </xdr:sp>
    <xdr:clientData/>
  </xdr:twoCellAnchor>
  <xdr:twoCellAnchor>
    <xdr:from>
      <xdr:col>0</xdr:col>
      <xdr:colOff>83344</xdr:colOff>
      <xdr:row>33</xdr:row>
      <xdr:rowOff>154781</xdr:rowOff>
    </xdr:from>
    <xdr:to>
      <xdr:col>2</xdr:col>
      <xdr:colOff>11906</xdr:colOff>
      <xdr:row>35</xdr:row>
      <xdr:rowOff>172640</xdr:rowOff>
    </xdr:to>
    <xdr:sp macro="" textlink="">
      <xdr:nvSpPr>
        <xdr:cNvPr id="23" name="テキスト ボックス 22"/>
        <xdr:cNvSpPr txBox="1"/>
      </xdr:nvSpPr>
      <xdr:spPr>
        <a:xfrm>
          <a:off x="83344" y="5899547"/>
          <a:ext cx="381000" cy="363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bg1"/>
              </a:solidFill>
            </a:rPr>
            <a:t>２</a:t>
          </a:r>
        </a:p>
      </xdr:txBody>
    </xdr:sp>
    <xdr:clientData/>
  </xdr:twoCellAnchor>
  <xdr:twoCellAnchor>
    <xdr:from>
      <xdr:col>3</xdr:col>
      <xdr:colOff>59532</xdr:colOff>
      <xdr:row>36</xdr:row>
      <xdr:rowOff>29765</xdr:rowOff>
    </xdr:from>
    <xdr:to>
      <xdr:col>9</xdr:col>
      <xdr:colOff>95251</xdr:colOff>
      <xdr:row>39</xdr:row>
      <xdr:rowOff>5953</xdr:rowOff>
    </xdr:to>
    <xdr:sp macro="" textlink="">
      <xdr:nvSpPr>
        <xdr:cNvPr id="24" name="角丸四角形吹き出し 23"/>
        <xdr:cNvSpPr/>
      </xdr:nvSpPr>
      <xdr:spPr>
        <a:xfrm>
          <a:off x="738188" y="6292453"/>
          <a:ext cx="1393032" cy="494109"/>
        </a:xfrm>
        <a:prstGeom prst="wedgeRoundRectCallout">
          <a:avLst>
            <a:gd name="adj1" fmla="val 40495"/>
            <a:gd name="adj2" fmla="val 66173"/>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800">
              <a:solidFill>
                <a:sysClr val="windowText" lastClr="000000"/>
              </a:solidFill>
            </a:rPr>
            <a:t>『</a:t>
          </a:r>
          <a:r>
            <a:rPr kumimoji="1" lang="ja-JP" altLang="en-US" sz="800">
              <a:solidFill>
                <a:sysClr val="windowText" lastClr="000000"/>
              </a:solidFill>
            </a:rPr>
            <a:t>実行</a:t>
          </a:r>
          <a:r>
            <a:rPr kumimoji="1" lang="en-US" altLang="ja-JP" sz="800">
              <a:solidFill>
                <a:sysClr val="windowText" lastClr="000000"/>
              </a:solidFill>
            </a:rPr>
            <a:t>』</a:t>
          </a:r>
          <a:r>
            <a:rPr kumimoji="1" lang="ja-JP" altLang="en-US" sz="800">
              <a:solidFill>
                <a:sysClr val="windowText" lastClr="000000"/>
              </a:solidFill>
            </a:rPr>
            <a:t>のボタンをクリックすると、絞込み</a:t>
          </a:r>
          <a:r>
            <a:rPr kumimoji="1" lang="en-US" altLang="ja-JP" sz="800">
              <a:solidFill>
                <a:sysClr val="windowText" lastClr="000000"/>
              </a:solidFill>
            </a:rPr>
            <a:t>(</a:t>
          </a:r>
          <a:r>
            <a:rPr kumimoji="1" lang="ja-JP" altLang="en-US" sz="800">
              <a:solidFill>
                <a:sysClr val="windowText" lastClr="000000"/>
              </a:solidFill>
            </a:rPr>
            <a:t>ソート</a:t>
          </a:r>
          <a:r>
            <a:rPr kumimoji="1" lang="en-US" altLang="ja-JP" sz="800">
              <a:solidFill>
                <a:sysClr val="windowText" lastClr="000000"/>
              </a:solidFill>
            </a:rPr>
            <a:t>)</a:t>
          </a:r>
          <a:r>
            <a:rPr kumimoji="1" lang="ja-JP" altLang="en-US" sz="800">
              <a:solidFill>
                <a:sysClr val="windowText" lastClr="000000"/>
              </a:solidFill>
            </a:rPr>
            <a:t>開始</a:t>
          </a:r>
        </a:p>
      </xdr:txBody>
    </xdr:sp>
    <xdr:clientData/>
  </xdr:twoCellAnchor>
  <xdr:twoCellAnchor>
    <xdr:from>
      <xdr:col>9</xdr:col>
      <xdr:colOff>166687</xdr:colOff>
      <xdr:row>36</xdr:row>
      <xdr:rowOff>29765</xdr:rowOff>
    </xdr:from>
    <xdr:to>
      <xdr:col>15</xdr:col>
      <xdr:colOff>184547</xdr:colOff>
      <xdr:row>39</xdr:row>
      <xdr:rowOff>5953</xdr:rowOff>
    </xdr:to>
    <xdr:sp macro="" textlink="">
      <xdr:nvSpPr>
        <xdr:cNvPr id="25" name="角丸四角形吹き出し 24"/>
        <xdr:cNvSpPr/>
      </xdr:nvSpPr>
      <xdr:spPr>
        <a:xfrm>
          <a:off x="2202656" y="6292453"/>
          <a:ext cx="1375172" cy="494109"/>
        </a:xfrm>
        <a:prstGeom prst="wedgeRoundRectCallout">
          <a:avLst>
            <a:gd name="adj1" fmla="val -42077"/>
            <a:gd name="adj2" fmla="val 64968"/>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800">
              <a:solidFill>
                <a:sysClr val="windowText" lastClr="000000"/>
              </a:solidFill>
            </a:rPr>
            <a:t>『</a:t>
          </a:r>
          <a:r>
            <a:rPr kumimoji="1" lang="ja-JP" altLang="en-US" sz="800">
              <a:solidFill>
                <a:sysClr val="windowText" lastClr="000000"/>
              </a:solidFill>
            </a:rPr>
            <a:t>削除</a:t>
          </a:r>
          <a:r>
            <a:rPr kumimoji="1" lang="en-US" altLang="ja-JP" sz="800">
              <a:solidFill>
                <a:sysClr val="windowText" lastClr="000000"/>
              </a:solidFill>
            </a:rPr>
            <a:t>』</a:t>
          </a:r>
          <a:r>
            <a:rPr kumimoji="1" lang="ja-JP" altLang="en-US" sz="800">
              <a:solidFill>
                <a:sysClr val="windowText" lastClr="000000"/>
              </a:solidFill>
            </a:rPr>
            <a:t>のボタンをクリックすると、初期状態になる</a:t>
          </a:r>
        </a:p>
      </xdr:txBody>
    </xdr:sp>
    <xdr:clientData/>
  </xdr:twoCellAnchor>
  <xdr:twoCellAnchor>
    <xdr:from>
      <xdr:col>0</xdr:col>
      <xdr:colOff>47625</xdr:colOff>
      <xdr:row>46</xdr:row>
      <xdr:rowOff>29765</xdr:rowOff>
    </xdr:from>
    <xdr:to>
      <xdr:col>1</xdr:col>
      <xdr:colOff>208359</xdr:colOff>
      <xdr:row>47</xdr:row>
      <xdr:rowOff>142875</xdr:rowOff>
    </xdr:to>
    <xdr:sp macro="" textlink="">
      <xdr:nvSpPr>
        <xdr:cNvPr id="26" name="円/楕円 25"/>
        <xdr:cNvSpPr/>
      </xdr:nvSpPr>
      <xdr:spPr>
        <a:xfrm rot="20587540">
          <a:off x="47625" y="8018859"/>
          <a:ext cx="386953" cy="285750"/>
        </a:xfrm>
        <a:prstGeom prst="ellipse">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t"/>
        <a:lstStyle/>
        <a:p>
          <a:endParaRPr lang="ja-JP" altLang="en-US"/>
        </a:p>
      </xdr:txBody>
    </xdr:sp>
    <xdr:clientData/>
  </xdr:twoCellAnchor>
  <xdr:twoCellAnchor>
    <xdr:from>
      <xdr:col>0</xdr:col>
      <xdr:colOff>89297</xdr:colOff>
      <xdr:row>45</xdr:row>
      <xdr:rowOff>166688</xdr:rowOff>
    </xdr:from>
    <xdr:to>
      <xdr:col>2</xdr:col>
      <xdr:colOff>17859</xdr:colOff>
      <xdr:row>48</xdr:row>
      <xdr:rowOff>11906</xdr:rowOff>
    </xdr:to>
    <xdr:sp macro="" textlink="">
      <xdr:nvSpPr>
        <xdr:cNvPr id="27" name="テキスト ボックス 26"/>
        <xdr:cNvSpPr txBox="1"/>
      </xdr:nvSpPr>
      <xdr:spPr>
        <a:xfrm>
          <a:off x="89297" y="7983141"/>
          <a:ext cx="381000" cy="363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bg1"/>
              </a:solidFill>
            </a:rPr>
            <a:t>３</a:t>
          </a:r>
        </a:p>
      </xdr:txBody>
    </xdr:sp>
    <xdr:clientData/>
  </xdr:twoCellAnchor>
  <xdr:twoCellAnchor>
    <xdr:from>
      <xdr:col>1</xdr:col>
      <xdr:colOff>77389</xdr:colOff>
      <xdr:row>17</xdr:row>
      <xdr:rowOff>11906</xdr:rowOff>
    </xdr:from>
    <xdr:to>
      <xdr:col>7</xdr:col>
      <xdr:colOff>89296</xdr:colOff>
      <xdr:row>19</xdr:row>
      <xdr:rowOff>160734</xdr:rowOff>
    </xdr:to>
    <xdr:sp macro="" textlink="">
      <xdr:nvSpPr>
        <xdr:cNvPr id="2" name="角丸四角形吹き出し 1"/>
        <xdr:cNvSpPr/>
      </xdr:nvSpPr>
      <xdr:spPr>
        <a:xfrm>
          <a:off x="303608" y="2994422"/>
          <a:ext cx="1369219" cy="494109"/>
        </a:xfrm>
        <a:prstGeom prst="wedgeRoundRectCallout">
          <a:avLst>
            <a:gd name="adj1" fmla="val -21177"/>
            <a:gd name="adj2" fmla="val 81837"/>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800">
              <a:solidFill>
                <a:sysClr val="windowText" lastClr="000000"/>
              </a:solidFill>
            </a:rPr>
            <a:t>当該現場の工事番号や工事名または現場名を入力</a:t>
          </a:r>
          <a:endParaRPr kumimoji="1" lang="en-US" altLang="ja-JP" sz="800">
            <a:solidFill>
              <a:sysClr val="windowText" lastClr="000000"/>
            </a:solidFill>
          </a:endParaRPr>
        </a:p>
        <a:p>
          <a:pPr algn="l"/>
          <a:endParaRPr kumimoji="1" lang="ja-JP" altLang="en-US" sz="800">
            <a:solidFill>
              <a:sysClr val="windowText" lastClr="000000"/>
            </a:solidFill>
          </a:endParaRPr>
        </a:p>
      </xdr:txBody>
    </xdr:sp>
    <xdr:clientData/>
  </xdr:twoCellAnchor>
  <xdr:twoCellAnchor>
    <xdr:from>
      <xdr:col>8</xdr:col>
      <xdr:colOff>130967</xdr:colOff>
      <xdr:row>17</xdr:row>
      <xdr:rowOff>11906</xdr:rowOff>
    </xdr:from>
    <xdr:to>
      <xdr:col>15</xdr:col>
      <xdr:colOff>202406</xdr:colOff>
      <xdr:row>19</xdr:row>
      <xdr:rowOff>160734</xdr:rowOff>
    </xdr:to>
    <xdr:sp macro="" textlink="">
      <xdr:nvSpPr>
        <xdr:cNvPr id="17" name="角丸四角形吹き出し 16"/>
        <xdr:cNvSpPr/>
      </xdr:nvSpPr>
      <xdr:spPr>
        <a:xfrm>
          <a:off x="1940717" y="2994422"/>
          <a:ext cx="1654970" cy="494109"/>
        </a:xfrm>
        <a:prstGeom prst="wedgeRoundRectCallout">
          <a:avLst>
            <a:gd name="adj1" fmla="val -17295"/>
            <a:gd name="adj2" fmla="val 78222"/>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800">
              <a:solidFill>
                <a:sysClr val="windowText" lastClr="000000"/>
              </a:solidFill>
            </a:rPr>
            <a:t>当該現場の工種を</a:t>
          </a:r>
          <a:r>
            <a:rPr kumimoji="1" lang="en-US" altLang="ja-JP" sz="800">
              <a:solidFill>
                <a:sysClr val="windowText" lastClr="000000"/>
              </a:solidFill>
            </a:rPr>
            <a:t>A</a:t>
          </a:r>
          <a:r>
            <a:rPr kumimoji="1" lang="ja-JP" altLang="en-US" sz="800">
              <a:solidFill>
                <a:sysClr val="windowText" lastClr="000000"/>
              </a:solidFill>
            </a:rPr>
            <a:t>～</a:t>
          </a:r>
          <a:r>
            <a:rPr kumimoji="1" lang="en-US" altLang="ja-JP" sz="800">
              <a:solidFill>
                <a:sysClr val="windowText" lastClr="000000"/>
              </a:solidFill>
            </a:rPr>
            <a:t>Ⅲ</a:t>
          </a:r>
          <a:r>
            <a:rPr kumimoji="1" lang="ja-JP" altLang="en-US" sz="800">
              <a:solidFill>
                <a:sysClr val="windowText" lastClr="000000"/>
              </a:solidFill>
            </a:rPr>
            <a:t>の中から選択して、☑する</a:t>
          </a:r>
          <a:r>
            <a:rPr kumimoji="1" lang="en-US" altLang="ja-JP" sz="800">
              <a:solidFill>
                <a:sysClr val="windowText" lastClr="000000"/>
              </a:solidFill>
            </a:rPr>
            <a:t>(</a:t>
          </a:r>
          <a:r>
            <a:rPr kumimoji="1" lang="ja-JP" altLang="en-US" sz="800">
              <a:solidFill>
                <a:sysClr val="windowText" lastClr="000000"/>
              </a:solidFill>
            </a:rPr>
            <a:t>複数可</a:t>
          </a:r>
          <a:r>
            <a:rPr kumimoji="1" lang="en-US" altLang="ja-JP" sz="800">
              <a:solidFill>
                <a:sysClr val="windowText" lastClr="000000"/>
              </a:solidFill>
            </a:rPr>
            <a:t>)</a:t>
          </a:r>
          <a:endParaRPr kumimoji="1" lang="ja-JP" altLang="en-US" sz="800">
            <a:solidFill>
              <a:sysClr val="windowText" lastClr="000000"/>
            </a:solidFill>
          </a:endParaRPr>
        </a:p>
      </xdr:txBody>
    </xdr:sp>
    <xdr:clientData/>
  </xdr:twoCellAnchor>
  <xdr:twoCellAnchor editAs="oneCell">
    <xdr:from>
      <xdr:col>13</xdr:col>
      <xdr:colOff>0</xdr:colOff>
      <xdr:row>112</xdr:row>
      <xdr:rowOff>0</xdr:rowOff>
    </xdr:from>
    <xdr:to>
      <xdr:col>23</xdr:col>
      <xdr:colOff>85725</xdr:colOff>
      <xdr:row>114</xdr:row>
      <xdr:rowOff>133350</xdr:rowOff>
    </xdr:to>
    <xdr:pic>
      <xdr:nvPicPr>
        <xdr:cNvPr id="19331" name="図 32" descr="01舞ロゴ英+社名(青).jpg"/>
        <xdr:cNvPicPr>
          <a:picLocks noChangeAspect="1" noChangeArrowheads="1"/>
        </xdr:cNvPicPr>
      </xdr:nvPicPr>
      <xdr:blipFill>
        <a:blip xmlns:r="http://schemas.openxmlformats.org/officeDocument/2006/relationships" r:embed="rId2" cstate="print">
          <a:clrChange>
            <a:clrFrom>
              <a:srgbClr val="FFFDFC"/>
            </a:clrFrom>
            <a:clrTo>
              <a:srgbClr val="FFFDFC">
                <a:alpha val="0"/>
              </a:srgbClr>
            </a:clrTo>
          </a:clrChange>
          <a:extLst>
            <a:ext uri="{28A0092B-C50C-407E-A947-70E740481C1C}">
              <a14:useLocalDpi xmlns:a14="http://schemas.microsoft.com/office/drawing/2010/main" val="0"/>
            </a:ext>
          </a:extLst>
        </a:blip>
        <a:srcRect l="10606" t="23711" r="32948" b="61275"/>
        <a:stretch>
          <a:fillRect/>
        </a:stretch>
      </xdr:blipFill>
      <xdr:spPr bwMode="auto">
        <a:xfrm>
          <a:off x="3219450" y="19250025"/>
          <a:ext cx="25622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39</xdr:row>
      <xdr:rowOff>114300</xdr:rowOff>
    </xdr:from>
    <xdr:to>
      <xdr:col>15</xdr:col>
      <xdr:colOff>38100</xdr:colOff>
      <xdr:row>43</xdr:row>
      <xdr:rowOff>114300</xdr:rowOff>
    </xdr:to>
    <xdr:pic>
      <xdr:nvPicPr>
        <xdr:cNvPr id="19332" name="図 2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6225" y="6848475"/>
          <a:ext cx="34766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16669</xdr:colOff>
      <xdr:row>48</xdr:row>
      <xdr:rowOff>165497</xdr:rowOff>
    </xdr:from>
    <xdr:to>
      <xdr:col>14</xdr:col>
      <xdr:colOff>214312</xdr:colOff>
      <xdr:row>55</xdr:row>
      <xdr:rowOff>146448</xdr:rowOff>
    </xdr:to>
    <xdr:pic>
      <xdr:nvPicPr>
        <xdr:cNvPr id="19333" name="図 2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2888" y="8499872"/>
          <a:ext cx="3138487" cy="1189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64</xdr:row>
      <xdr:rowOff>9525</xdr:rowOff>
    </xdr:from>
    <xdr:to>
      <xdr:col>14</xdr:col>
      <xdr:colOff>200025</xdr:colOff>
      <xdr:row>76</xdr:row>
      <xdr:rowOff>152400</xdr:rowOff>
    </xdr:to>
    <xdr:pic>
      <xdr:nvPicPr>
        <xdr:cNvPr id="19334" name="図 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1029950"/>
          <a:ext cx="31623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219075</xdr:colOff>
      <xdr:row>72</xdr:row>
      <xdr:rowOff>123825</xdr:rowOff>
    </xdr:from>
    <xdr:to>
      <xdr:col>29</xdr:col>
      <xdr:colOff>104775</xdr:colOff>
      <xdr:row>74</xdr:row>
      <xdr:rowOff>171450</xdr:rowOff>
    </xdr:to>
    <xdr:pic>
      <xdr:nvPicPr>
        <xdr:cNvPr id="19335" name="図 3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33825" y="12515850"/>
          <a:ext cx="3352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77</xdr:row>
      <xdr:rowOff>95250</xdr:rowOff>
    </xdr:from>
    <xdr:to>
      <xdr:col>29</xdr:col>
      <xdr:colOff>133350</xdr:colOff>
      <xdr:row>91</xdr:row>
      <xdr:rowOff>28575</xdr:rowOff>
    </xdr:to>
    <xdr:pic>
      <xdr:nvPicPr>
        <xdr:cNvPr id="19336" name="図 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8625" y="13344525"/>
          <a:ext cx="6886575"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4</xdr:row>
          <xdr:rowOff>171450</xdr:rowOff>
        </xdr:from>
        <xdr:to>
          <xdr:col>8</xdr:col>
          <xdr:colOff>76200</xdr:colOff>
          <xdr:row>6</xdr:row>
          <xdr:rowOff>0</xdr:rowOff>
        </xdr:to>
        <xdr:sp macro="" textlink="">
          <xdr:nvSpPr>
            <xdr:cNvPr id="5158" name="Check Box 38" hidden="1">
              <a:extLst>
                <a:ext uri="{63B3BB69-23CF-44E3-9099-C40C66FF867C}">
                  <a14:compatExt spid="_x0000_s5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5</xdr:row>
          <xdr:rowOff>28575</xdr:rowOff>
        </xdr:from>
        <xdr:to>
          <xdr:col>10</xdr:col>
          <xdr:colOff>133350</xdr:colOff>
          <xdr:row>6</xdr:row>
          <xdr:rowOff>0</xdr:rowOff>
        </xdr:to>
        <xdr:sp macro="" textlink="">
          <xdr:nvSpPr>
            <xdr:cNvPr id="5159" name="Check Box 39"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xdr:row>
          <xdr:rowOff>19050</xdr:rowOff>
        </xdr:from>
        <xdr:to>
          <xdr:col>12</xdr:col>
          <xdr:colOff>66675</xdr:colOff>
          <xdr:row>6</xdr:row>
          <xdr:rowOff>0</xdr:rowOff>
        </xdr:to>
        <xdr:sp macro="" textlink="">
          <xdr:nvSpPr>
            <xdr:cNvPr id="5160" name="Check Box 40" hidden="1">
              <a:extLst>
                <a:ext uri="{63B3BB69-23CF-44E3-9099-C40C66FF867C}">
                  <a14:compatExt spid="_x0000_s5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xdr:row>
          <xdr:rowOff>28575</xdr:rowOff>
        </xdr:from>
        <xdr:to>
          <xdr:col>14</xdr:col>
          <xdr:colOff>57150</xdr:colOff>
          <xdr:row>6</xdr:row>
          <xdr:rowOff>9525</xdr:rowOff>
        </xdr:to>
        <xdr:sp macro="" textlink="">
          <xdr:nvSpPr>
            <xdr:cNvPr id="5161" name="Check Box 41" hidden="1">
              <a:extLst>
                <a:ext uri="{63B3BB69-23CF-44E3-9099-C40C66FF867C}">
                  <a14:compatExt spid="_x0000_s5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xdr:row>
          <xdr:rowOff>19050</xdr:rowOff>
        </xdr:from>
        <xdr:to>
          <xdr:col>16</xdr:col>
          <xdr:colOff>57150</xdr:colOff>
          <xdr:row>6</xdr:row>
          <xdr:rowOff>0</xdr:rowOff>
        </xdr:to>
        <xdr:sp macro="" textlink="">
          <xdr:nvSpPr>
            <xdr:cNvPr id="5162" name="Check Box 42" hidden="1">
              <a:extLst>
                <a:ext uri="{63B3BB69-23CF-44E3-9099-C40C66FF867C}">
                  <a14:compatExt spid="_x0000_s5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5</xdr:row>
          <xdr:rowOff>28575</xdr:rowOff>
        </xdr:from>
        <xdr:to>
          <xdr:col>18</xdr:col>
          <xdr:colOff>19050</xdr:colOff>
          <xdr:row>6</xdr:row>
          <xdr:rowOff>9525</xdr:rowOff>
        </xdr:to>
        <xdr:sp macro="" textlink="">
          <xdr:nvSpPr>
            <xdr:cNvPr id="5163" name="Check Box 43" hidden="1">
              <a:extLst>
                <a:ext uri="{63B3BB69-23CF-44E3-9099-C40C66FF867C}">
                  <a14:compatExt spid="_x0000_s5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F</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xdr:row>
          <xdr:rowOff>19050</xdr:rowOff>
        </xdr:from>
        <xdr:to>
          <xdr:col>20</xdr:col>
          <xdr:colOff>47625</xdr:colOff>
          <xdr:row>6</xdr:row>
          <xdr:rowOff>0</xdr:rowOff>
        </xdr:to>
        <xdr:sp macro="" textlink="">
          <xdr:nvSpPr>
            <xdr:cNvPr id="5164" name="Check Box 44" hidden="1">
              <a:extLst>
                <a:ext uri="{63B3BB69-23CF-44E3-9099-C40C66FF867C}">
                  <a14:compatExt spid="_x0000_s5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xdr:row>
          <xdr:rowOff>9525</xdr:rowOff>
        </xdr:from>
        <xdr:to>
          <xdr:col>22</xdr:col>
          <xdr:colOff>66675</xdr:colOff>
          <xdr:row>5</xdr:row>
          <xdr:rowOff>161925</xdr:rowOff>
        </xdr:to>
        <xdr:sp macro="" textlink="">
          <xdr:nvSpPr>
            <xdr:cNvPr id="5165" name="Check Box 45" hidden="1">
              <a:extLst>
                <a:ext uri="{63B3BB69-23CF-44E3-9099-C40C66FF867C}">
                  <a14:compatExt spid="_x0000_s5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xdr:row>
          <xdr:rowOff>9525</xdr:rowOff>
        </xdr:from>
        <xdr:to>
          <xdr:col>24</xdr:col>
          <xdr:colOff>76200</xdr:colOff>
          <xdr:row>5</xdr:row>
          <xdr:rowOff>161925</xdr:rowOff>
        </xdr:to>
        <xdr:sp macro="" textlink="">
          <xdr:nvSpPr>
            <xdr:cNvPr id="5166" name="Check Box 46" hidden="1">
              <a:extLst>
                <a:ext uri="{63B3BB69-23CF-44E3-9099-C40C66FF867C}">
                  <a14:compatExt spid="_x0000_s5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228600</xdr:colOff>
          <xdr:row>5</xdr:row>
          <xdr:rowOff>19050</xdr:rowOff>
        </xdr:from>
        <xdr:to>
          <xdr:col>26</xdr:col>
          <xdr:colOff>9525</xdr:colOff>
          <xdr:row>6</xdr:row>
          <xdr:rowOff>0</xdr:rowOff>
        </xdr:to>
        <xdr:sp macro="" textlink="">
          <xdr:nvSpPr>
            <xdr:cNvPr id="5167" name="Check Box 47" hidden="1">
              <a:extLst>
                <a:ext uri="{63B3BB69-23CF-44E3-9099-C40C66FF867C}">
                  <a14:compatExt spid="_x0000_s5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J</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xdr:row>
          <xdr:rowOff>171450</xdr:rowOff>
        </xdr:from>
        <xdr:to>
          <xdr:col>8</xdr:col>
          <xdr:colOff>76200</xdr:colOff>
          <xdr:row>7</xdr:row>
          <xdr:rowOff>9525</xdr:rowOff>
        </xdr:to>
        <xdr:sp macro="" textlink="">
          <xdr:nvSpPr>
            <xdr:cNvPr id="5168" name="Check Box 48" hidden="1">
              <a:extLst>
                <a:ext uri="{63B3BB69-23CF-44E3-9099-C40C66FF867C}">
                  <a14:compatExt spid="_x0000_s5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6</xdr:row>
          <xdr:rowOff>28575</xdr:rowOff>
        </xdr:from>
        <xdr:to>
          <xdr:col>10</xdr:col>
          <xdr:colOff>133350</xdr:colOff>
          <xdr:row>7</xdr:row>
          <xdr:rowOff>0</xdr:rowOff>
        </xdr:to>
        <xdr:sp macro="" textlink="">
          <xdr:nvSpPr>
            <xdr:cNvPr id="5169" name="Check Box 49" hidden="1">
              <a:extLst>
                <a:ext uri="{63B3BB69-23CF-44E3-9099-C40C66FF867C}">
                  <a14:compatExt spid="_x0000_s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xdr:row>
          <xdr:rowOff>19050</xdr:rowOff>
        </xdr:from>
        <xdr:to>
          <xdr:col>12</xdr:col>
          <xdr:colOff>66675</xdr:colOff>
          <xdr:row>7</xdr:row>
          <xdr:rowOff>0</xdr:rowOff>
        </xdr:to>
        <xdr:sp macro="" textlink="">
          <xdr:nvSpPr>
            <xdr:cNvPr id="5170" name="Check Box 50" hidden="1">
              <a:extLst>
                <a:ext uri="{63B3BB69-23CF-44E3-9099-C40C66FF867C}">
                  <a14:compatExt spid="_x0000_s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xdr:row>
          <xdr:rowOff>28575</xdr:rowOff>
        </xdr:from>
        <xdr:to>
          <xdr:col>14</xdr:col>
          <xdr:colOff>57150</xdr:colOff>
          <xdr:row>7</xdr:row>
          <xdr:rowOff>9525</xdr:rowOff>
        </xdr:to>
        <xdr:sp macro="" textlink="">
          <xdr:nvSpPr>
            <xdr:cNvPr id="5171" name="Check Box 51" hidden="1">
              <a:extLst>
                <a:ext uri="{63B3BB69-23CF-44E3-9099-C40C66FF867C}">
                  <a14:compatExt spid="_x0000_s5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xdr:row>
          <xdr:rowOff>19050</xdr:rowOff>
        </xdr:from>
        <xdr:to>
          <xdr:col>16</xdr:col>
          <xdr:colOff>57150</xdr:colOff>
          <xdr:row>7</xdr:row>
          <xdr:rowOff>0</xdr:rowOff>
        </xdr:to>
        <xdr:sp macro="" textlink="">
          <xdr:nvSpPr>
            <xdr:cNvPr id="5172" name="Check Box 52" hidden="1">
              <a:extLst>
                <a:ext uri="{63B3BB69-23CF-44E3-9099-C40C66FF867C}">
                  <a14:compatExt spid="_x0000_s5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6</xdr:row>
          <xdr:rowOff>28575</xdr:rowOff>
        </xdr:from>
        <xdr:to>
          <xdr:col>18</xdr:col>
          <xdr:colOff>19050</xdr:colOff>
          <xdr:row>7</xdr:row>
          <xdr:rowOff>9525</xdr:rowOff>
        </xdr:to>
        <xdr:sp macro="" textlink="">
          <xdr:nvSpPr>
            <xdr:cNvPr id="5173" name="Check Box 53" hidden="1">
              <a:extLst>
                <a:ext uri="{63B3BB69-23CF-44E3-9099-C40C66FF867C}">
                  <a14:compatExt spid="_x0000_s5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P</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xdr:row>
          <xdr:rowOff>19050</xdr:rowOff>
        </xdr:from>
        <xdr:to>
          <xdr:col>20</xdr:col>
          <xdr:colOff>47625</xdr:colOff>
          <xdr:row>7</xdr:row>
          <xdr:rowOff>0</xdr:rowOff>
        </xdr:to>
        <xdr:sp macro="" textlink="">
          <xdr:nvSpPr>
            <xdr:cNvPr id="5174" name="Check Box 54" hidden="1">
              <a:extLst>
                <a:ext uri="{63B3BB69-23CF-44E3-9099-C40C66FF867C}">
                  <a14:compatExt spid="_x0000_s5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Q</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9525</xdr:rowOff>
        </xdr:from>
        <xdr:to>
          <xdr:col>22</xdr:col>
          <xdr:colOff>66675</xdr:colOff>
          <xdr:row>6</xdr:row>
          <xdr:rowOff>161925</xdr:rowOff>
        </xdr:to>
        <xdr:sp macro="" textlink="">
          <xdr:nvSpPr>
            <xdr:cNvPr id="5175" name="Check Box 55" hidden="1">
              <a:extLst>
                <a:ext uri="{63B3BB69-23CF-44E3-9099-C40C66FF867C}">
                  <a14:compatExt spid="_x0000_s5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xdr:row>
          <xdr:rowOff>9525</xdr:rowOff>
        </xdr:from>
        <xdr:to>
          <xdr:col>24</xdr:col>
          <xdr:colOff>76200</xdr:colOff>
          <xdr:row>6</xdr:row>
          <xdr:rowOff>161925</xdr:rowOff>
        </xdr:to>
        <xdr:sp macro="" textlink="">
          <xdr:nvSpPr>
            <xdr:cNvPr id="5176" name="Check Box 56" hidden="1">
              <a:extLst>
                <a:ext uri="{63B3BB69-23CF-44E3-9099-C40C66FF867C}">
                  <a14:compatExt spid="_x0000_s5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228600</xdr:colOff>
          <xdr:row>6</xdr:row>
          <xdr:rowOff>19050</xdr:rowOff>
        </xdr:from>
        <xdr:to>
          <xdr:col>26</xdr:col>
          <xdr:colOff>9525</xdr:colOff>
          <xdr:row>7</xdr:row>
          <xdr:rowOff>0</xdr:rowOff>
        </xdr:to>
        <xdr:sp macro="" textlink="">
          <xdr:nvSpPr>
            <xdr:cNvPr id="5177" name="Check Box 57" hidden="1">
              <a:extLst>
                <a:ext uri="{63B3BB69-23CF-44E3-9099-C40C66FF867C}">
                  <a14:compatExt spid="_x0000_s5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xdr:row>
          <xdr:rowOff>171450</xdr:rowOff>
        </xdr:from>
        <xdr:to>
          <xdr:col>8</xdr:col>
          <xdr:colOff>76200</xdr:colOff>
          <xdr:row>8</xdr:row>
          <xdr:rowOff>9525</xdr:rowOff>
        </xdr:to>
        <xdr:sp macro="" textlink="">
          <xdr:nvSpPr>
            <xdr:cNvPr id="5178" name="Check Box 58" hidden="1">
              <a:extLst>
                <a:ext uri="{63B3BB69-23CF-44E3-9099-C40C66FF867C}">
                  <a14:compatExt spid="_x0000_s5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U</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7</xdr:row>
          <xdr:rowOff>28575</xdr:rowOff>
        </xdr:from>
        <xdr:to>
          <xdr:col>10</xdr:col>
          <xdr:colOff>133350</xdr:colOff>
          <xdr:row>8</xdr:row>
          <xdr:rowOff>0</xdr:rowOff>
        </xdr:to>
        <xdr:sp macro="" textlink="">
          <xdr:nvSpPr>
            <xdr:cNvPr id="5179" name="Check Box 59" hidden="1">
              <a:extLst>
                <a:ext uri="{63B3BB69-23CF-44E3-9099-C40C66FF867C}">
                  <a14:compatExt spid="_x0000_s5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V</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xdr:row>
          <xdr:rowOff>19050</xdr:rowOff>
        </xdr:from>
        <xdr:to>
          <xdr:col>12</xdr:col>
          <xdr:colOff>66675</xdr:colOff>
          <xdr:row>8</xdr:row>
          <xdr:rowOff>0</xdr:rowOff>
        </xdr:to>
        <xdr:sp macro="" textlink="">
          <xdr:nvSpPr>
            <xdr:cNvPr id="5180" name="Check Box 60" hidden="1">
              <a:extLst>
                <a:ext uri="{63B3BB69-23CF-44E3-9099-C40C66FF867C}">
                  <a14:compatExt spid="_x0000_s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xdr:row>
          <xdr:rowOff>28575</xdr:rowOff>
        </xdr:from>
        <xdr:to>
          <xdr:col>14</xdr:col>
          <xdr:colOff>57150</xdr:colOff>
          <xdr:row>8</xdr:row>
          <xdr:rowOff>9525</xdr:rowOff>
        </xdr:to>
        <xdr:sp macro="" textlink="">
          <xdr:nvSpPr>
            <xdr:cNvPr id="5181" name="Check Box 61" hidden="1">
              <a:extLst>
                <a:ext uri="{63B3BB69-23CF-44E3-9099-C40C66FF867C}">
                  <a14:compatExt spid="_x0000_s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X</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7</xdr:row>
          <xdr:rowOff>19050</xdr:rowOff>
        </xdr:from>
        <xdr:to>
          <xdr:col>16</xdr:col>
          <xdr:colOff>57150</xdr:colOff>
          <xdr:row>8</xdr:row>
          <xdr:rowOff>0</xdr:rowOff>
        </xdr:to>
        <xdr:sp macro="" textlink="">
          <xdr:nvSpPr>
            <xdr:cNvPr id="5182" name="Check Box 62" hidden="1">
              <a:extLst>
                <a:ext uri="{63B3BB69-23CF-44E3-9099-C40C66FF867C}">
                  <a14:compatExt spid="_x0000_s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7</xdr:row>
          <xdr:rowOff>28575</xdr:rowOff>
        </xdr:from>
        <xdr:to>
          <xdr:col>18</xdr:col>
          <xdr:colOff>19050</xdr:colOff>
          <xdr:row>8</xdr:row>
          <xdr:rowOff>9525</xdr:rowOff>
        </xdr:to>
        <xdr:sp macro="" textlink="">
          <xdr:nvSpPr>
            <xdr:cNvPr id="5183" name="Check Box 63" hidden="1">
              <a:extLst>
                <a:ext uri="{63B3BB69-23CF-44E3-9099-C40C66FF867C}">
                  <a14:compatExt spid="_x0000_s5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Z</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19050</xdr:rowOff>
        </xdr:from>
        <xdr:to>
          <xdr:col>20</xdr:col>
          <xdr:colOff>47625</xdr:colOff>
          <xdr:row>8</xdr:row>
          <xdr:rowOff>0</xdr:rowOff>
        </xdr:to>
        <xdr:sp macro="" textlink="">
          <xdr:nvSpPr>
            <xdr:cNvPr id="5184" name="Check Box 64" hidden="1">
              <a:extLst>
                <a:ext uri="{63B3BB69-23CF-44E3-9099-C40C66FF867C}">
                  <a14:compatExt spid="_x0000_s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Ⅰ</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xdr:row>
          <xdr:rowOff>9525</xdr:rowOff>
        </xdr:from>
        <xdr:to>
          <xdr:col>22</xdr:col>
          <xdr:colOff>66675</xdr:colOff>
          <xdr:row>7</xdr:row>
          <xdr:rowOff>161925</xdr:rowOff>
        </xdr:to>
        <xdr:sp macro="" textlink="">
          <xdr:nvSpPr>
            <xdr:cNvPr id="5185" name="Check Box 65" hidden="1">
              <a:extLst>
                <a:ext uri="{63B3BB69-23CF-44E3-9099-C40C66FF867C}">
                  <a14:compatExt spid="_x0000_s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xdr:row>
          <xdr:rowOff>9525</xdr:rowOff>
        </xdr:from>
        <xdr:to>
          <xdr:col>24</xdr:col>
          <xdr:colOff>76200</xdr:colOff>
          <xdr:row>7</xdr:row>
          <xdr:rowOff>161925</xdr:rowOff>
        </xdr:to>
        <xdr:sp macro="" textlink="">
          <xdr:nvSpPr>
            <xdr:cNvPr id="5186" name="Check Box 66" hidden="1">
              <a:extLst>
                <a:ext uri="{63B3BB69-23CF-44E3-9099-C40C66FF867C}">
                  <a14:compatExt spid="_x0000_s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Ⅲ</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228600</xdr:colOff>
          <xdr:row>7</xdr:row>
          <xdr:rowOff>19050</xdr:rowOff>
        </xdr:from>
        <xdr:to>
          <xdr:col>26</xdr:col>
          <xdr:colOff>9525</xdr:colOff>
          <xdr:row>8</xdr:row>
          <xdr:rowOff>0</xdr:rowOff>
        </xdr:to>
        <xdr:sp macro="" textlink="">
          <xdr:nvSpPr>
            <xdr:cNvPr id="5187" name="Check Box 67" hidden="1">
              <a:extLst>
                <a:ext uri="{63B3BB69-23CF-44E3-9099-C40C66FF867C}">
                  <a14:compatExt spid="_x0000_s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Ⅳ</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37</xdr:row>
          <xdr:rowOff>9525</xdr:rowOff>
        </xdr:from>
        <xdr:to>
          <xdr:col>8</xdr:col>
          <xdr:colOff>85725</xdr:colOff>
          <xdr:row>38</xdr:row>
          <xdr:rowOff>28575</xdr:rowOff>
        </xdr:to>
        <xdr:sp macro="" textlink="">
          <xdr:nvSpPr>
            <xdr:cNvPr id="5314" name="Check Box 194" hidden="1">
              <a:extLst>
                <a:ext uri="{63B3BB69-23CF-44E3-9099-C40C66FF867C}">
                  <a14:compatExt spid="_x0000_s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37</xdr:row>
          <xdr:rowOff>28575</xdr:rowOff>
        </xdr:from>
        <xdr:to>
          <xdr:col>10</xdr:col>
          <xdr:colOff>133350</xdr:colOff>
          <xdr:row>38</xdr:row>
          <xdr:rowOff>0</xdr:rowOff>
        </xdr:to>
        <xdr:sp macro="" textlink="">
          <xdr:nvSpPr>
            <xdr:cNvPr id="5315" name="Check Box 195" hidden="1">
              <a:extLst>
                <a:ext uri="{63B3BB69-23CF-44E3-9099-C40C66FF867C}">
                  <a14:compatExt spid="_x0000_s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B</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37</xdr:row>
          <xdr:rowOff>19050</xdr:rowOff>
        </xdr:from>
        <xdr:to>
          <xdr:col>12</xdr:col>
          <xdr:colOff>66675</xdr:colOff>
          <xdr:row>38</xdr:row>
          <xdr:rowOff>0</xdr:rowOff>
        </xdr:to>
        <xdr:sp macro="" textlink="">
          <xdr:nvSpPr>
            <xdr:cNvPr id="5316" name="Check Box 196" hidden="1">
              <a:extLst>
                <a:ext uri="{63B3BB69-23CF-44E3-9099-C40C66FF867C}">
                  <a14:compatExt spid="_x0000_s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37</xdr:row>
          <xdr:rowOff>28575</xdr:rowOff>
        </xdr:from>
        <xdr:to>
          <xdr:col>14</xdr:col>
          <xdr:colOff>57150</xdr:colOff>
          <xdr:row>38</xdr:row>
          <xdr:rowOff>9525</xdr:rowOff>
        </xdr:to>
        <xdr:sp macro="" textlink="">
          <xdr:nvSpPr>
            <xdr:cNvPr id="5317" name="Check Box 197" hidden="1">
              <a:extLst>
                <a:ext uri="{63B3BB69-23CF-44E3-9099-C40C66FF867C}">
                  <a14:compatExt spid="_x0000_s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37</xdr:row>
          <xdr:rowOff>19050</xdr:rowOff>
        </xdr:from>
        <xdr:to>
          <xdr:col>16</xdr:col>
          <xdr:colOff>57150</xdr:colOff>
          <xdr:row>38</xdr:row>
          <xdr:rowOff>0</xdr:rowOff>
        </xdr:to>
        <xdr:sp macro="" textlink="">
          <xdr:nvSpPr>
            <xdr:cNvPr id="5318" name="Check Box 198" hidden="1">
              <a:extLst>
                <a:ext uri="{63B3BB69-23CF-44E3-9099-C40C66FF867C}">
                  <a14:compatExt spid="_x0000_s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37</xdr:row>
          <xdr:rowOff>28575</xdr:rowOff>
        </xdr:from>
        <xdr:to>
          <xdr:col>18</xdr:col>
          <xdr:colOff>19050</xdr:colOff>
          <xdr:row>38</xdr:row>
          <xdr:rowOff>9525</xdr:rowOff>
        </xdr:to>
        <xdr:sp macro="" textlink="">
          <xdr:nvSpPr>
            <xdr:cNvPr id="5319" name="Check Box 199" hidden="1">
              <a:extLst>
                <a:ext uri="{63B3BB69-23CF-44E3-9099-C40C66FF867C}">
                  <a14:compatExt spid="_x0000_s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F</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37</xdr:row>
          <xdr:rowOff>38100</xdr:rowOff>
        </xdr:from>
        <xdr:to>
          <xdr:col>20</xdr:col>
          <xdr:colOff>161925</xdr:colOff>
          <xdr:row>37</xdr:row>
          <xdr:rowOff>152400</xdr:rowOff>
        </xdr:to>
        <xdr:sp macro="" textlink="">
          <xdr:nvSpPr>
            <xdr:cNvPr id="5320" name="Check Box 200" hidden="1">
              <a:extLst>
                <a:ext uri="{63B3BB69-23CF-44E3-9099-C40C66FF867C}">
                  <a14:compatExt spid="_x0000_s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37</xdr:row>
          <xdr:rowOff>9525</xdr:rowOff>
        </xdr:from>
        <xdr:to>
          <xdr:col>22</xdr:col>
          <xdr:colOff>66675</xdr:colOff>
          <xdr:row>37</xdr:row>
          <xdr:rowOff>161925</xdr:rowOff>
        </xdr:to>
        <xdr:sp macro="" textlink="">
          <xdr:nvSpPr>
            <xdr:cNvPr id="5321" name="Check Box 201" hidden="1">
              <a:extLst>
                <a:ext uri="{63B3BB69-23CF-44E3-9099-C40C66FF867C}">
                  <a14:compatExt spid="_x0000_s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9525</xdr:rowOff>
        </xdr:from>
        <xdr:to>
          <xdr:col>24</xdr:col>
          <xdr:colOff>76200</xdr:colOff>
          <xdr:row>37</xdr:row>
          <xdr:rowOff>161925</xdr:rowOff>
        </xdr:to>
        <xdr:sp macro="" textlink="">
          <xdr:nvSpPr>
            <xdr:cNvPr id="5322" name="Check Box 202" hidden="1">
              <a:extLst>
                <a:ext uri="{63B3BB69-23CF-44E3-9099-C40C66FF867C}">
                  <a14:compatExt spid="_x0000_s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228600</xdr:colOff>
          <xdr:row>37</xdr:row>
          <xdr:rowOff>19050</xdr:rowOff>
        </xdr:from>
        <xdr:to>
          <xdr:col>26</xdr:col>
          <xdr:colOff>9525</xdr:colOff>
          <xdr:row>38</xdr:row>
          <xdr:rowOff>0</xdr:rowOff>
        </xdr:to>
        <xdr:sp macro="" textlink="">
          <xdr:nvSpPr>
            <xdr:cNvPr id="5323" name="Check Box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J</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171450</xdr:rowOff>
        </xdr:from>
        <xdr:to>
          <xdr:col>8</xdr:col>
          <xdr:colOff>76200</xdr:colOff>
          <xdr:row>39</xdr:row>
          <xdr:rowOff>9525</xdr:rowOff>
        </xdr:to>
        <xdr:sp macro="" textlink="">
          <xdr:nvSpPr>
            <xdr:cNvPr id="5324" name="Check Box 204"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K</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38</xdr:row>
          <xdr:rowOff>28575</xdr:rowOff>
        </xdr:from>
        <xdr:to>
          <xdr:col>10</xdr:col>
          <xdr:colOff>133350</xdr:colOff>
          <xdr:row>39</xdr:row>
          <xdr:rowOff>0</xdr:rowOff>
        </xdr:to>
        <xdr:sp macro="" textlink="">
          <xdr:nvSpPr>
            <xdr:cNvPr id="5325" name="Check Box 205"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38</xdr:row>
          <xdr:rowOff>19050</xdr:rowOff>
        </xdr:from>
        <xdr:to>
          <xdr:col>12</xdr:col>
          <xdr:colOff>66675</xdr:colOff>
          <xdr:row>39</xdr:row>
          <xdr:rowOff>0</xdr:rowOff>
        </xdr:to>
        <xdr:sp macro="" textlink="">
          <xdr:nvSpPr>
            <xdr:cNvPr id="5326" name="Check Box 206" hidden="1">
              <a:extLst>
                <a:ext uri="{63B3BB69-23CF-44E3-9099-C40C66FF867C}">
                  <a14:compatExt spid="_x0000_s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38</xdr:row>
          <xdr:rowOff>28575</xdr:rowOff>
        </xdr:from>
        <xdr:to>
          <xdr:col>14</xdr:col>
          <xdr:colOff>57150</xdr:colOff>
          <xdr:row>39</xdr:row>
          <xdr:rowOff>9525</xdr:rowOff>
        </xdr:to>
        <xdr:sp macro="" textlink="">
          <xdr:nvSpPr>
            <xdr:cNvPr id="5327" name="Check Box 207" hidden="1">
              <a:extLst>
                <a:ext uri="{63B3BB69-23CF-44E3-9099-C40C66FF867C}">
                  <a14:compatExt spid="_x0000_s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38</xdr:row>
          <xdr:rowOff>19050</xdr:rowOff>
        </xdr:from>
        <xdr:to>
          <xdr:col>16</xdr:col>
          <xdr:colOff>57150</xdr:colOff>
          <xdr:row>39</xdr:row>
          <xdr:rowOff>0</xdr:rowOff>
        </xdr:to>
        <xdr:sp macro="" textlink="">
          <xdr:nvSpPr>
            <xdr:cNvPr id="5328" name="Check Box 208" hidden="1">
              <a:extLst>
                <a:ext uri="{63B3BB69-23CF-44E3-9099-C40C66FF867C}">
                  <a14:compatExt spid="_x0000_s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38</xdr:row>
          <xdr:rowOff>28575</xdr:rowOff>
        </xdr:from>
        <xdr:to>
          <xdr:col>18</xdr:col>
          <xdr:colOff>19050</xdr:colOff>
          <xdr:row>39</xdr:row>
          <xdr:rowOff>9525</xdr:rowOff>
        </xdr:to>
        <xdr:sp macro="" textlink="">
          <xdr:nvSpPr>
            <xdr:cNvPr id="5329" name="Check Box 209" hidden="1">
              <a:extLst>
                <a:ext uri="{63B3BB69-23CF-44E3-9099-C40C66FF867C}">
                  <a14:compatExt spid="_x0000_s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P</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38</xdr:row>
          <xdr:rowOff>38100</xdr:rowOff>
        </xdr:from>
        <xdr:to>
          <xdr:col>20</xdr:col>
          <xdr:colOff>142875</xdr:colOff>
          <xdr:row>38</xdr:row>
          <xdr:rowOff>161925</xdr:rowOff>
        </xdr:to>
        <xdr:sp macro="" textlink="">
          <xdr:nvSpPr>
            <xdr:cNvPr id="5330" name="Check Box 210" hidden="1">
              <a:extLst>
                <a:ext uri="{63B3BB69-23CF-44E3-9099-C40C66FF867C}">
                  <a14:compatExt spid="_x0000_s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Q</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9525</xdr:rowOff>
        </xdr:from>
        <xdr:to>
          <xdr:col>22</xdr:col>
          <xdr:colOff>66675</xdr:colOff>
          <xdr:row>38</xdr:row>
          <xdr:rowOff>161925</xdr:rowOff>
        </xdr:to>
        <xdr:sp macro="" textlink="">
          <xdr:nvSpPr>
            <xdr:cNvPr id="5331" name="Check Box 211" hidden="1">
              <a:extLst>
                <a:ext uri="{63B3BB69-23CF-44E3-9099-C40C66FF867C}">
                  <a14:compatExt spid="_x0000_s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9525</xdr:rowOff>
        </xdr:from>
        <xdr:to>
          <xdr:col>24</xdr:col>
          <xdr:colOff>76200</xdr:colOff>
          <xdr:row>38</xdr:row>
          <xdr:rowOff>161925</xdr:rowOff>
        </xdr:to>
        <xdr:sp macro="" textlink="">
          <xdr:nvSpPr>
            <xdr:cNvPr id="5332" name="Check Box 212" hidden="1">
              <a:extLst>
                <a:ext uri="{63B3BB69-23CF-44E3-9099-C40C66FF867C}">
                  <a14:compatExt spid="_x0000_s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228600</xdr:colOff>
          <xdr:row>38</xdr:row>
          <xdr:rowOff>19050</xdr:rowOff>
        </xdr:from>
        <xdr:to>
          <xdr:col>26</xdr:col>
          <xdr:colOff>9525</xdr:colOff>
          <xdr:row>39</xdr:row>
          <xdr:rowOff>0</xdr:rowOff>
        </xdr:to>
        <xdr:sp macro="" textlink="">
          <xdr:nvSpPr>
            <xdr:cNvPr id="5333" name="Check Box 213" hidden="1">
              <a:extLst>
                <a:ext uri="{63B3BB69-23CF-44E3-9099-C40C66FF867C}">
                  <a14:compatExt spid="_x0000_s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38</xdr:row>
          <xdr:rowOff>171450</xdr:rowOff>
        </xdr:from>
        <xdr:to>
          <xdr:col>8</xdr:col>
          <xdr:colOff>76200</xdr:colOff>
          <xdr:row>40</xdr:row>
          <xdr:rowOff>9525</xdr:rowOff>
        </xdr:to>
        <xdr:sp macro="" textlink="">
          <xdr:nvSpPr>
            <xdr:cNvPr id="5334" name="Check Box 214" hidden="1">
              <a:extLst>
                <a:ext uri="{63B3BB69-23CF-44E3-9099-C40C66FF867C}">
                  <a14:compatExt spid="_x0000_s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U</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39</xdr:row>
          <xdr:rowOff>28575</xdr:rowOff>
        </xdr:from>
        <xdr:to>
          <xdr:col>10</xdr:col>
          <xdr:colOff>133350</xdr:colOff>
          <xdr:row>40</xdr:row>
          <xdr:rowOff>0</xdr:rowOff>
        </xdr:to>
        <xdr:sp macro="" textlink="">
          <xdr:nvSpPr>
            <xdr:cNvPr id="5335" name="Check Box 215" hidden="1">
              <a:extLst>
                <a:ext uri="{63B3BB69-23CF-44E3-9099-C40C66FF867C}">
                  <a14:compatExt spid="_x0000_s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V</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39</xdr:row>
          <xdr:rowOff>19050</xdr:rowOff>
        </xdr:from>
        <xdr:to>
          <xdr:col>12</xdr:col>
          <xdr:colOff>66675</xdr:colOff>
          <xdr:row>40</xdr:row>
          <xdr:rowOff>0</xdr:rowOff>
        </xdr:to>
        <xdr:sp macro="" textlink="">
          <xdr:nvSpPr>
            <xdr:cNvPr id="5336" name="Check Box 216" hidden="1">
              <a:extLst>
                <a:ext uri="{63B3BB69-23CF-44E3-9099-C40C66FF867C}">
                  <a14:compatExt spid="_x0000_s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W</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39</xdr:row>
          <xdr:rowOff>28575</xdr:rowOff>
        </xdr:from>
        <xdr:to>
          <xdr:col>14</xdr:col>
          <xdr:colOff>57150</xdr:colOff>
          <xdr:row>40</xdr:row>
          <xdr:rowOff>9525</xdr:rowOff>
        </xdr:to>
        <xdr:sp macro="" textlink="">
          <xdr:nvSpPr>
            <xdr:cNvPr id="5337" name="Check Box 217" hidden="1">
              <a:extLst>
                <a:ext uri="{63B3BB69-23CF-44E3-9099-C40C66FF867C}">
                  <a14:compatExt spid="_x0000_s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X</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39</xdr:row>
          <xdr:rowOff>19050</xdr:rowOff>
        </xdr:from>
        <xdr:to>
          <xdr:col>16</xdr:col>
          <xdr:colOff>57150</xdr:colOff>
          <xdr:row>40</xdr:row>
          <xdr:rowOff>0</xdr:rowOff>
        </xdr:to>
        <xdr:sp macro="" textlink="">
          <xdr:nvSpPr>
            <xdr:cNvPr id="5338" name="Check Box 218" hidden="1">
              <a:extLst>
                <a:ext uri="{63B3BB69-23CF-44E3-9099-C40C66FF867C}">
                  <a14:compatExt spid="_x0000_s5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39</xdr:row>
          <xdr:rowOff>28575</xdr:rowOff>
        </xdr:from>
        <xdr:to>
          <xdr:col>18</xdr:col>
          <xdr:colOff>19050</xdr:colOff>
          <xdr:row>40</xdr:row>
          <xdr:rowOff>9525</xdr:rowOff>
        </xdr:to>
        <xdr:sp macro="" textlink="">
          <xdr:nvSpPr>
            <xdr:cNvPr id="5339" name="Check Box 219" hidden="1">
              <a:extLst>
                <a:ext uri="{63B3BB69-23CF-44E3-9099-C40C66FF867C}">
                  <a14:compatExt spid="_x0000_s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Z</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19050</xdr:rowOff>
        </xdr:from>
        <xdr:to>
          <xdr:col>20</xdr:col>
          <xdr:colOff>95250</xdr:colOff>
          <xdr:row>39</xdr:row>
          <xdr:rowOff>152400</xdr:rowOff>
        </xdr:to>
        <xdr:sp macro="" textlink="">
          <xdr:nvSpPr>
            <xdr:cNvPr id="5340" name="Check Box 220" hidden="1">
              <a:extLst>
                <a:ext uri="{63B3BB69-23CF-44E3-9099-C40C66FF867C}">
                  <a14:compatExt spid="_x0000_s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Ⅰ</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39</xdr:row>
          <xdr:rowOff>9525</xdr:rowOff>
        </xdr:from>
        <xdr:to>
          <xdr:col>22</xdr:col>
          <xdr:colOff>66675</xdr:colOff>
          <xdr:row>39</xdr:row>
          <xdr:rowOff>161925</xdr:rowOff>
        </xdr:to>
        <xdr:sp macro="" textlink="">
          <xdr:nvSpPr>
            <xdr:cNvPr id="5341" name="Check Box 221" hidden="1">
              <a:extLst>
                <a:ext uri="{63B3BB69-23CF-44E3-9099-C40C66FF867C}">
                  <a14:compatExt spid="_x0000_s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9525</xdr:rowOff>
        </xdr:from>
        <xdr:to>
          <xdr:col>24</xdr:col>
          <xdr:colOff>76200</xdr:colOff>
          <xdr:row>39</xdr:row>
          <xdr:rowOff>161925</xdr:rowOff>
        </xdr:to>
        <xdr:sp macro="" textlink="">
          <xdr:nvSpPr>
            <xdr:cNvPr id="5342" name="Check Box 222" hidden="1">
              <a:extLst>
                <a:ext uri="{63B3BB69-23CF-44E3-9099-C40C66FF867C}">
                  <a14:compatExt spid="_x0000_s5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Ⅲ</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228600</xdr:colOff>
          <xdr:row>39</xdr:row>
          <xdr:rowOff>19050</xdr:rowOff>
        </xdr:from>
        <xdr:to>
          <xdr:col>26</xdr:col>
          <xdr:colOff>9525</xdr:colOff>
          <xdr:row>40</xdr:row>
          <xdr:rowOff>0</xdr:rowOff>
        </xdr:to>
        <xdr:sp macro="" textlink="">
          <xdr:nvSpPr>
            <xdr:cNvPr id="5343" name="Check Box 223"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Ⅳ</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xdr:row>
          <xdr:rowOff>161925</xdr:rowOff>
        </xdr:from>
        <xdr:to>
          <xdr:col>8</xdr:col>
          <xdr:colOff>76200</xdr:colOff>
          <xdr:row>41</xdr:row>
          <xdr:rowOff>9525</xdr:rowOff>
        </xdr:to>
        <xdr:sp macro="" textlink="">
          <xdr:nvSpPr>
            <xdr:cNvPr id="5344" name="Check Box 224" hidden="1">
              <a:extLst>
                <a:ext uri="{63B3BB69-23CF-44E3-9099-C40C66FF867C}">
                  <a14:compatExt spid="_x0000_s5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40</xdr:row>
          <xdr:rowOff>19050</xdr:rowOff>
        </xdr:from>
        <xdr:to>
          <xdr:col>10</xdr:col>
          <xdr:colOff>133350</xdr:colOff>
          <xdr:row>41</xdr:row>
          <xdr:rowOff>9525</xdr:rowOff>
        </xdr:to>
        <xdr:sp macro="" textlink="">
          <xdr:nvSpPr>
            <xdr:cNvPr id="5345" name="Check Box 225" hidden="1">
              <a:extLst>
                <a:ext uri="{63B3BB69-23CF-44E3-9099-C40C66FF867C}">
                  <a14:compatExt spid="_x0000_s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40</xdr:row>
          <xdr:rowOff>19050</xdr:rowOff>
        </xdr:from>
        <xdr:to>
          <xdr:col>12</xdr:col>
          <xdr:colOff>66675</xdr:colOff>
          <xdr:row>41</xdr:row>
          <xdr:rowOff>9525</xdr:rowOff>
        </xdr:to>
        <xdr:sp macro="" textlink="">
          <xdr:nvSpPr>
            <xdr:cNvPr id="5346" name="Check Box 226" hidden="1">
              <a:extLst>
                <a:ext uri="{63B3BB69-23CF-44E3-9099-C40C66FF867C}">
                  <a14:compatExt spid="_x0000_s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40</xdr:row>
          <xdr:rowOff>19050</xdr:rowOff>
        </xdr:from>
        <xdr:to>
          <xdr:col>16</xdr:col>
          <xdr:colOff>57150</xdr:colOff>
          <xdr:row>41</xdr:row>
          <xdr:rowOff>9525</xdr:rowOff>
        </xdr:to>
        <xdr:sp macro="" textlink="">
          <xdr:nvSpPr>
            <xdr:cNvPr id="5347" name="Check Box 227" hidden="1">
              <a:extLst>
                <a:ext uri="{63B3BB69-23CF-44E3-9099-C40C66FF867C}">
                  <a14:compatExt spid="_x0000_s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Ⅸ</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40</xdr:row>
          <xdr:rowOff>19050</xdr:rowOff>
        </xdr:from>
        <xdr:to>
          <xdr:col>18</xdr:col>
          <xdr:colOff>19050</xdr:colOff>
          <xdr:row>41</xdr:row>
          <xdr:rowOff>9525</xdr:rowOff>
        </xdr:to>
        <xdr:sp macro="" textlink="">
          <xdr:nvSpPr>
            <xdr:cNvPr id="5348" name="Check Box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Ⅹ</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40</xdr:row>
          <xdr:rowOff>0</xdr:rowOff>
        </xdr:from>
        <xdr:to>
          <xdr:col>22</xdr:col>
          <xdr:colOff>66675</xdr:colOff>
          <xdr:row>40</xdr:row>
          <xdr:rowOff>152400</xdr:rowOff>
        </xdr:to>
        <xdr:sp macro="" textlink="">
          <xdr:nvSpPr>
            <xdr:cNvPr id="5350" name="Check Box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β</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0</xdr:rowOff>
        </xdr:from>
        <xdr:to>
          <xdr:col>24</xdr:col>
          <xdr:colOff>76200</xdr:colOff>
          <xdr:row>40</xdr:row>
          <xdr:rowOff>152400</xdr:rowOff>
        </xdr:to>
        <xdr:sp macro="" textlink="">
          <xdr:nvSpPr>
            <xdr:cNvPr id="5351" name="Check Box 231" hidden="1">
              <a:extLst>
                <a:ext uri="{63B3BB69-23CF-44E3-9099-C40C66FF867C}">
                  <a14:compatExt spid="_x0000_s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γ</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228600</xdr:colOff>
          <xdr:row>40</xdr:row>
          <xdr:rowOff>9525</xdr:rowOff>
        </xdr:from>
        <xdr:to>
          <xdr:col>26</xdr:col>
          <xdr:colOff>9525</xdr:colOff>
          <xdr:row>40</xdr:row>
          <xdr:rowOff>161925</xdr:rowOff>
        </xdr:to>
        <xdr:sp macro="" textlink="">
          <xdr:nvSpPr>
            <xdr:cNvPr id="5352" name="Check Box 232" hidden="1">
              <a:extLst>
                <a:ext uri="{63B3BB69-23CF-44E3-9099-C40C66FF867C}">
                  <a14:compatExt spid="_x0000_s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θ</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xdr:row>
          <xdr:rowOff>171450</xdr:rowOff>
        </xdr:from>
        <xdr:to>
          <xdr:col>8</xdr:col>
          <xdr:colOff>76200</xdr:colOff>
          <xdr:row>41</xdr:row>
          <xdr:rowOff>9525</xdr:rowOff>
        </xdr:to>
        <xdr:sp macro="" textlink="">
          <xdr:nvSpPr>
            <xdr:cNvPr id="5353" name="Check Box 233" hidden="1">
              <a:extLst>
                <a:ext uri="{63B3BB69-23CF-44E3-9099-C40C66FF867C}">
                  <a14:compatExt spid="_x0000_s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Ⅴ</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40</xdr:row>
          <xdr:rowOff>28575</xdr:rowOff>
        </xdr:from>
        <xdr:to>
          <xdr:col>10</xdr:col>
          <xdr:colOff>133350</xdr:colOff>
          <xdr:row>41</xdr:row>
          <xdr:rowOff>9525</xdr:rowOff>
        </xdr:to>
        <xdr:sp macro="" textlink="">
          <xdr:nvSpPr>
            <xdr:cNvPr id="5354" name="Check Box 234" hidden="1">
              <a:extLst>
                <a:ext uri="{63B3BB69-23CF-44E3-9099-C40C66FF867C}">
                  <a14:compatExt spid="_x0000_s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Ⅵ</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40</xdr:row>
          <xdr:rowOff>19050</xdr:rowOff>
        </xdr:from>
        <xdr:to>
          <xdr:col>12</xdr:col>
          <xdr:colOff>66675</xdr:colOff>
          <xdr:row>41</xdr:row>
          <xdr:rowOff>9525</xdr:rowOff>
        </xdr:to>
        <xdr:sp macro="" textlink="">
          <xdr:nvSpPr>
            <xdr:cNvPr id="5355" name="Check Box 235" hidden="1">
              <a:extLst>
                <a:ext uri="{63B3BB69-23CF-44E3-9099-C40C66FF867C}">
                  <a14:compatExt spid="_x0000_s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Ⅶ</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40</xdr:row>
          <xdr:rowOff>19050</xdr:rowOff>
        </xdr:from>
        <xdr:to>
          <xdr:col>14</xdr:col>
          <xdr:colOff>57150</xdr:colOff>
          <xdr:row>41</xdr:row>
          <xdr:rowOff>9525</xdr:rowOff>
        </xdr:to>
        <xdr:sp macro="" textlink="">
          <xdr:nvSpPr>
            <xdr:cNvPr id="5356" name="Check Box 236" hidden="1">
              <a:extLst>
                <a:ext uri="{63B3BB69-23CF-44E3-9099-C40C66FF867C}">
                  <a14:compatExt spid="_x0000_s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Ⅷ</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19050</xdr:rowOff>
        </xdr:from>
        <xdr:to>
          <xdr:col>20</xdr:col>
          <xdr:colOff>123825</xdr:colOff>
          <xdr:row>40</xdr:row>
          <xdr:rowOff>161925</xdr:rowOff>
        </xdr:to>
        <xdr:sp macro="" textlink="">
          <xdr:nvSpPr>
            <xdr:cNvPr id="5357" name="Check Box 237" hidden="1">
              <a:extLst>
                <a:ext uri="{63B3BB69-23CF-44E3-9099-C40C66FF867C}">
                  <a14:compatExt spid="_x0000_s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xdr:row>
          <xdr:rowOff>171450</xdr:rowOff>
        </xdr:from>
        <xdr:to>
          <xdr:col>8</xdr:col>
          <xdr:colOff>76200</xdr:colOff>
          <xdr:row>9</xdr:row>
          <xdr:rowOff>9525</xdr:rowOff>
        </xdr:to>
        <xdr:sp macro="" textlink="">
          <xdr:nvSpPr>
            <xdr:cNvPr id="5365" name="Check Box 245" hidden="1">
              <a:extLst>
                <a:ext uri="{63B3BB69-23CF-44E3-9099-C40C66FF867C}">
                  <a14:compatExt spid="_x0000_s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Ⅴ</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8</xdr:row>
          <xdr:rowOff>28575</xdr:rowOff>
        </xdr:from>
        <xdr:to>
          <xdr:col>10</xdr:col>
          <xdr:colOff>133350</xdr:colOff>
          <xdr:row>8</xdr:row>
          <xdr:rowOff>171450</xdr:rowOff>
        </xdr:to>
        <xdr:sp macro="" textlink="">
          <xdr:nvSpPr>
            <xdr:cNvPr id="5366" name="Check Box 246" hidden="1">
              <a:extLst>
                <a:ext uri="{63B3BB69-23CF-44E3-9099-C40C66FF867C}">
                  <a14:compatExt spid="_x0000_s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Ⅵ</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xdr:row>
          <xdr:rowOff>19050</xdr:rowOff>
        </xdr:from>
        <xdr:to>
          <xdr:col>12</xdr:col>
          <xdr:colOff>66675</xdr:colOff>
          <xdr:row>8</xdr:row>
          <xdr:rowOff>171450</xdr:rowOff>
        </xdr:to>
        <xdr:sp macro="" textlink="">
          <xdr:nvSpPr>
            <xdr:cNvPr id="5367" name="Check Box 247" hidden="1">
              <a:extLst>
                <a:ext uri="{63B3BB69-23CF-44E3-9099-C40C66FF867C}">
                  <a14:compatExt spid="_x0000_s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Ⅶ</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xdr:row>
          <xdr:rowOff>28575</xdr:rowOff>
        </xdr:from>
        <xdr:to>
          <xdr:col>14</xdr:col>
          <xdr:colOff>57150</xdr:colOff>
          <xdr:row>9</xdr:row>
          <xdr:rowOff>9525</xdr:rowOff>
        </xdr:to>
        <xdr:sp macro="" textlink="">
          <xdr:nvSpPr>
            <xdr:cNvPr id="5369" name="Check Box 249" hidden="1">
              <a:extLst>
                <a:ext uri="{63B3BB69-23CF-44E3-9099-C40C66FF867C}">
                  <a14:compatExt spid="_x0000_s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Ⅷ</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xdr:row>
          <xdr:rowOff>19050</xdr:rowOff>
        </xdr:from>
        <xdr:to>
          <xdr:col>16</xdr:col>
          <xdr:colOff>57150</xdr:colOff>
          <xdr:row>8</xdr:row>
          <xdr:rowOff>171450</xdr:rowOff>
        </xdr:to>
        <xdr:sp macro="" textlink="">
          <xdr:nvSpPr>
            <xdr:cNvPr id="5372" name="Check Box 252" hidden="1">
              <a:extLst>
                <a:ext uri="{63B3BB69-23CF-44E3-9099-C40C66FF867C}">
                  <a14:compatExt spid="_x0000_s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Ⅸ</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19050</xdr:rowOff>
        </xdr:from>
        <xdr:to>
          <xdr:col>20</xdr:col>
          <xdr:colOff>47625</xdr:colOff>
          <xdr:row>8</xdr:row>
          <xdr:rowOff>171450</xdr:rowOff>
        </xdr:to>
        <xdr:sp macro="" textlink="">
          <xdr:nvSpPr>
            <xdr:cNvPr id="5373" name="Check Box 253" hidden="1">
              <a:extLst>
                <a:ext uri="{63B3BB69-23CF-44E3-9099-C40C66FF867C}">
                  <a14:compatExt spid="_x0000_s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8</xdr:row>
          <xdr:rowOff>9525</xdr:rowOff>
        </xdr:from>
        <xdr:to>
          <xdr:col>22</xdr:col>
          <xdr:colOff>66675</xdr:colOff>
          <xdr:row>8</xdr:row>
          <xdr:rowOff>161925</xdr:rowOff>
        </xdr:to>
        <xdr:sp macro="" textlink="">
          <xdr:nvSpPr>
            <xdr:cNvPr id="5374" name="Check Box 254" hidden="1">
              <a:extLst>
                <a:ext uri="{63B3BB69-23CF-44E3-9099-C40C66FF867C}">
                  <a14:compatExt spid="_x0000_s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β</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xdr:row>
          <xdr:rowOff>9525</xdr:rowOff>
        </xdr:from>
        <xdr:to>
          <xdr:col>24</xdr:col>
          <xdr:colOff>76200</xdr:colOff>
          <xdr:row>8</xdr:row>
          <xdr:rowOff>161925</xdr:rowOff>
        </xdr:to>
        <xdr:sp macro="" textlink="">
          <xdr:nvSpPr>
            <xdr:cNvPr id="5375" name="Check Box 255" hidden="1">
              <a:extLst>
                <a:ext uri="{63B3BB69-23CF-44E3-9099-C40C66FF867C}">
                  <a14:compatExt spid="_x0000_s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γ</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8</xdr:row>
          <xdr:rowOff>19050</xdr:rowOff>
        </xdr:from>
        <xdr:to>
          <xdr:col>18</xdr:col>
          <xdr:colOff>19050</xdr:colOff>
          <xdr:row>9</xdr:row>
          <xdr:rowOff>0</xdr:rowOff>
        </xdr:to>
        <xdr:sp macro="" textlink="">
          <xdr:nvSpPr>
            <xdr:cNvPr id="5376" name="Check Box 256" hidden="1">
              <a:extLst>
                <a:ext uri="{63B3BB69-23CF-44E3-9099-C40C66FF867C}">
                  <a14:compatExt spid="_x0000_s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Ⅹ</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228600</xdr:colOff>
          <xdr:row>8</xdr:row>
          <xdr:rowOff>9525</xdr:rowOff>
        </xdr:from>
        <xdr:to>
          <xdr:col>26</xdr:col>
          <xdr:colOff>9525</xdr:colOff>
          <xdr:row>8</xdr:row>
          <xdr:rowOff>161925</xdr:rowOff>
        </xdr:to>
        <xdr:sp macro="" textlink="">
          <xdr:nvSpPr>
            <xdr:cNvPr id="5377" name="Check Box 257" hidden="1">
              <a:extLst>
                <a:ext uri="{63B3BB69-23CF-44E3-9099-C40C66FF867C}">
                  <a14:compatExt spid="_x0000_s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θ</a:t>
              </a:r>
            </a:p>
          </xdr:txBody>
        </xdr:sp>
        <xdr:clientData fLocksWithSheet="0"/>
      </xdr:twoCellAnchor>
    </mc:Choice>
    <mc:Fallback/>
  </mc:AlternateContent>
  <xdr:twoCellAnchor>
    <xdr:from>
      <xdr:col>5</xdr:col>
      <xdr:colOff>85397</xdr:colOff>
      <xdr:row>15</xdr:row>
      <xdr:rowOff>111672</xdr:rowOff>
    </xdr:from>
    <xdr:to>
      <xdr:col>14</xdr:col>
      <xdr:colOff>223344</xdr:colOff>
      <xdr:row>20</xdr:row>
      <xdr:rowOff>85396</xdr:rowOff>
    </xdr:to>
    <xdr:sp macro="" textlink="">
      <xdr:nvSpPr>
        <xdr:cNvPr id="2" name="角丸四角形吹き出し 1"/>
        <xdr:cNvSpPr/>
      </xdr:nvSpPr>
      <xdr:spPr>
        <a:xfrm>
          <a:off x="1333500" y="2653862"/>
          <a:ext cx="2384534" cy="696310"/>
        </a:xfrm>
        <a:prstGeom prst="wedgeRoundRectCallout">
          <a:avLst>
            <a:gd name="adj1" fmla="val -21108"/>
            <a:gd name="adj2" fmla="val -68452"/>
            <a:gd name="adj3" fmla="val 16667"/>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kumimoji="1" lang="ja-JP" altLang="en-US" sz="1400"/>
            <a:t>Ａ・</a:t>
          </a:r>
          <a:r>
            <a:rPr kumimoji="1" lang="en-US" altLang="ja-JP" sz="1400"/>
            <a:t>B</a:t>
          </a:r>
          <a:r>
            <a:rPr kumimoji="1" lang="ja-JP" altLang="en-US" sz="1400"/>
            <a:t>・</a:t>
          </a:r>
          <a:r>
            <a:rPr kumimoji="1" lang="en-US" altLang="ja-JP" sz="1400"/>
            <a:t>C</a:t>
          </a:r>
          <a:r>
            <a:rPr kumimoji="1" lang="ja-JP" altLang="en-US" sz="1400"/>
            <a:t>　のみ操作できます。</a:t>
          </a:r>
          <a:endParaRPr kumimoji="1" lang="en-US" altLang="ja-JP" sz="1400"/>
        </a:p>
        <a:p>
          <a:pPr algn="l"/>
          <a:r>
            <a:rPr kumimoji="1" lang="ja-JP" altLang="en-US" sz="1400"/>
            <a:t>お試しください♬</a:t>
          </a:r>
        </a:p>
      </xdr:txBody>
    </xdr:sp>
    <xdr:clientData/>
  </xdr:twoCellAnchor>
  <xdr:twoCellAnchor>
    <xdr:from>
      <xdr:col>5</xdr:col>
      <xdr:colOff>190501</xdr:colOff>
      <xdr:row>46</xdr:row>
      <xdr:rowOff>105103</xdr:rowOff>
    </xdr:from>
    <xdr:to>
      <xdr:col>15</xdr:col>
      <xdr:colOff>78828</xdr:colOff>
      <xdr:row>51</xdr:row>
      <xdr:rowOff>78827</xdr:rowOff>
    </xdr:to>
    <xdr:sp macro="" textlink="">
      <xdr:nvSpPr>
        <xdr:cNvPr id="86" name="角丸四角形吹き出し 85"/>
        <xdr:cNvSpPr/>
      </xdr:nvSpPr>
      <xdr:spPr>
        <a:xfrm>
          <a:off x="1438604" y="7554310"/>
          <a:ext cx="2384534" cy="696310"/>
        </a:xfrm>
        <a:prstGeom prst="wedgeRoundRectCallout">
          <a:avLst>
            <a:gd name="adj1" fmla="val -21108"/>
            <a:gd name="adj2" fmla="val -68452"/>
            <a:gd name="adj3" fmla="val 16667"/>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kumimoji="1" lang="ja-JP" altLang="en-US" sz="1400"/>
            <a:t>Ａ・</a:t>
          </a:r>
          <a:r>
            <a:rPr kumimoji="1" lang="en-US" altLang="ja-JP" sz="1400"/>
            <a:t>B</a:t>
          </a:r>
          <a:r>
            <a:rPr kumimoji="1" lang="ja-JP" altLang="en-US" sz="1400"/>
            <a:t>・</a:t>
          </a:r>
          <a:r>
            <a:rPr kumimoji="1" lang="en-US" altLang="ja-JP" sz="1400"/>
            <a:t>C</a:t>
          </a:r>
          <a:r>
            <a:rPr kumimoji="1" lang="ja-JP" altLang="en-US" sz="1400"/>
            <a:t>　のみ操作できます。</a:t>
          </a:r>
          <a:endParaRPr kumimoji="1" lang="en-US" altLang="ja-JP" sz="1400"/>
        </a:p>
        <a:p>
          <a:pPr algn="l"/>
          <a:r>
            <a:rPr kumimoji="1" lang="ja-JP" altLang="en-US" sz="1400"/>
            <a:t>お試しください♬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398719</xdr:colOff>
      <xdr:row>3</xdr:row>
      <xdr:rowOff>132907</xdr:rowOff>
    </xdr:from>
    <xdr:to>
      <xdr:col>35</xdr:col>
      <xdr:colOff>155056</xdr:colOff>
      <xdr:row>9</xdr:row>
      <xdr:rowOff>110756</xdr:rowOff>
    </xdr:to>
    <xdr:sp macro="" textlink="">
      <xdr:nvSpPr>
        <xdr:cNvPr id="2" name="角丸四角形 1"/>
        <xdr:cNvSpPr/>
      </xdr:nvSpPr>
      <xdr:spPr>
        <a:xfrm rot="20429375">
          <a:off x="8782934" y="631308"/>
          <a:ext cx="2724593" cy="97465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3600"/>
            <a:t>見本</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30</xdr:col>
      <xdr:colOff>28575</xdr:colOff>
      <xdr:row>0</xdr:row>
      <xdr:rowOff>142875</xdr:rowOff>
    </xdr:from>
    <xdr:to>
      <xdr:col>31</xdr:col>
      <xdr:colOff>428625</xdr:colOff>
      <xdr:row>1</xdr:row>
      <xdr:rowOff>123825</xdr:rowOff>
    </xdr:to>
    <xdr:sp macro="[0]!土木現場マクロ実行" textlink="">
      <xdr:nvSpPr>
        <xdr:cNvPr id="3" name="角丸四角形 2"/>
        <xdr:cNvSpPr/>
      </xdr:nvSpPr>
      <xdr:spPr>
        <a:xfrm>
          <a:off x="8201025" y="142875"/>
          <a:ext cx="742950" cy="247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1050"/>
            <a:t>実行</a:t>
          </a:r>
        </a:p>
      </xdr:txBody>
    </xdr:sp>
    <xdr:clientData fLocksWithSheet="0"/>
  </xdr:twoCellAnchor>
  <xdr:twoCellAnchor>
    <xdr:from>
      <xdr:col>31</xdr:col>
      <xdr:colOff>561974</xdr:colOff>
      <xdr:row>0</xdr:row>
      <xdr:rowOff>142875</xdr:rowOff>
    </xdr:from>
    <xdr:to>
      <xdr:col>32</xdr:col>
      <xdr:colOff>523875</xdr:colOff>
      <xdr:row>1</xdr:row>
      <xdr:rowOff>114300</xdr:rowOff>
    </xdr:to>
    <xdr:sp macro="[0]!土木現場マクロ削除" textlink="">
      <xdr:nvSpPr>
        <xdr:cNvPr id="5" name="角丸四角形 4"/>
        <xdr:cNvSpPr/>
      </xdr:nvSpPr>
      <xdr:spPr>
        <a:xfrm>
          <a:off x="9077324" y="142875"/>
          <a:ext cx="704851" cy="2381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kumimoji="1" lang="ja-JP" altLang="en-US" sz="1050"/>
            <a:t>削除</a:t>
          </a:r>
        </a:p>
      </xdr:txBody>
    </xdr:sp>
    <xdr:clientData fLocksWithSheet="0"/>
  </xdr:twoCellAnchor>
  <xdr:twoCellAnchor>
    <xdr:from>
      <xdr:col>31</xdr:col>
      <xdr:colOff>361949</xdr:colOff>
      <xdr:row>5</xdr:row>
      <xdr:rowOff>47625</xdr:rowOff>
    </xdr:from>
    <xdr:to>
      <xdr:col>35</xdr:col>
      <xdr:colOff>114742</xdr:colOff>
      <xdr:row>10</xdr:row>
      <xdr:rowOff>165026</xdr:rowOff>
    </xdr:to>
    <xdr:sp macro="" textlink="">
      <xdr:nvSpPr>
        <xdr:cNvPr id="4" name="角丸四角形 3"/>
        <xdr:cNvSpPr/>
      </xdr:nvSpPr>
      <xdr:spPr>
        <a:xfrm rot="20429375">
          <a:off x="8877299" y="1095375"/>
          <a:ext cx="2724593" cy="97465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3600"/>
            <a:t>見本</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1428750</xdr:colOff>
      <xdr:row>4</xdr:row>
      <xdr:rowOff>1171575</xdr:rowOff>
    </xdr:from>
    <xdr:to>
      <xdr:col>5</xdr:col>
      <xdr:colOff>1257743</xdr:colOff>
      <xdr:row>5</xdr:row>
      <xdr:rowOff>650801</xdr:rowOff>
    </xdr:to>
    <xdr:sp macro="" textlink="">
      <xdr:nvSpPr>
        <xdr:cNvPr id="2" name="角丸四角形 1"/>
        <xdr:cNvSpPr/>
      </xdr:nvSpPr>
      <xdr:spPr>
        <a:xfrm rot="20429375">
          <a:off x="4200525" y="2038350"/>
          <a:ext cx="2724593" cy="97465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3600"/>
            <a:t>見本</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1733922</xdr:colOff>
      <xdr:row>0</xdr:row>
      <xdr:rowOff>37111</xdr:rowOff>
    </xdr:from>
    <xdr:to>
      <xdr:col>4</xdr:col>
      <xdr:colOff>2295526</xdr:colOff>
      <xdr:row>0</xdr:row>
      <xdr:rowOff>314325</xdr:rowOff>
    </xdr:to>
    <xdr:sp macro="[0]!現場法規制等マクロ実行" textlink="">
      <xdr:nvSpPr>
        <xdr:cNvPr id="2" name="角丸四角形 1"/>
        <xdr:cNvSpPr/>
      </xdr:nvSpPr>
      <xdr:spPr>
        <a:xfrm>
          <a:off x="3848472" y="37111"/>
          <a:ext cx="561604" cy="27721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1050"/>
            <a:t>実行</a:t>
          </a:r>
        </a:p>
      </xdr:txBody>
    </xdr:sp>
    <xdr:clientData/>
  </xdr:twoCellAnchor>
  <xdr:twoCellAnchor>
    <xdr:from>
      <xdr:col>4</xdr:col>
      <xdr:colOff>2365745</xdr:colOff>
      <xdr:row>0</xdr:row>
      <xdr:rowOff>46635</xdr:rowOff>
    </xdr:from>
    <xdr:to>
      <xdr:col>4</xdr:col>
      <xdr:colOff>2933700</xdr:colOff>
      <xdr:row>0</xdr:row>
      <xdr:rowOff>323850</xdr:rowOff>
    </xdr:to>
    <xdr:sp macro="[0]!現場法規制等マクロ削除" textlink="">
      <xdr:nvSpPr>
        <xdr:cNvPr id="3" name="角丸四角形 2"/>
        <xdr:cNvSpPr/>
      </xdr:nvSpPr>
      <xdr:spPr>
        <a:xfrm>
          <a:off x="4480295" y="46635"/>
          <a:ext cx="567955" cy="27721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kumimoji="1" lang="ja-JP" altLang="en-US" sz="1050"/>
            <a:t>削除</a:t>
          </a:r>
        </a:p>
      </xdr:txBody>
    </xdr:sp>
    <xdr:clientData/>
  </xdr:twoCellAnchor>
  <xdr:twoCellAnchor>
    <xdr:from>
      <xdr:col>5</xdr:col>
      <xdr:colOff>962219</xdr:colOff>
      <xdr:row>0</xdr:row>
      <xdr:rowOff>213826</xdr:rowOff>
    </xdr:from>
    <xdr:to>
      <xdr:col>5</xdr:col>
      <xdr:colOff>3032449</xdr:colOff>
      <xdr:row>3</xdr:row>
      <xdr:rowOff>106913</xdr:rowOff>
    </xdr:to>
    <xdr:sp macro="" textlink="">
      <xdr:nvSpPr>
        <xdr:cNvPr id="5" name="角丸四角形 4"/>
        <xdr:cNvSpPr/>
      </xdr:nvSpPr>
      <xdr:spPr>
        <a:xfrm rot="20988188">
          <a:off x="7124311" y="213826"/>
          <a:ext cx="2070230" cy="826148"/>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3200"/>
            <a:t>見本</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38099</xdr:colOff>
      <xdr:row>7</xdr:row>
      <xdr:rowOff>228600</xdr:rowOff>
    </xdr:from>
    <xdr:to>
      <xdr:col>30</xdr:col>
      <xdr:colOff>76199</xdr:colOff>
      <xdr:row>10</xdr:row>
      <xdr:rowOff>285750</xdr:rowOff>
    </xdr:to>
    <xdr:sp macro="" textlink="">
      <xdr:nvSpPr>
        <xdr:cNvPr id="2" name="角丸四角形 1"/>
        <xdr:cNvSpPr/>
      </xdr:nvSpPr>
      <xdr:spPr>
        <a:xfrm rot="20802771">
          <a:off x="2143124" y="2428875"/>
          <a:ext cx="2790825" cy="1000125"/>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3200"/>
            <a:t>見本</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38100</xdr:colOff>
      <xdr:row>8</xdr:row>
      <xdr:rowOff>228600</xdr:rowOff>
    </xdr:from>
    <xdr:to>
      <xdr:col>29</xdr:col>
      <xdr:colOff>66675</xdr:colOff>
      <xdr:row>11</xdr:row>
      <xdr:rowOff>276225</xdr:rowOff>
    </xdr:to>
    <xdr:sp macro="" textlink="">
      <xdr:nvSpPr>
        <xdr:cNvPr id="2" name="角丸四角形 1"/>
        <xdr:cNvSpPr/>
      </xdr:nvSpPr>
      <xdr:spPr>
        <a:xfrm rot="19950396">
          <a:off x="2143125" y="2743200"/>
          <a:ext cx="2619375" cy="9906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3600"/>
            <a:t>見本</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676275</xdr:colOff>
      <xdr:row>10</xdr:row>
      <xdr:rowOff>342900</xdr:rowOff>
    </xdr:from>
    <xdr:to>
      <xdr:col>3</xdr:col>
      <xdr:colOff>295275</xdr:colOff>
      <xdr:row>13</xdr:row>
      <xdr:rowOff>38100</xdr:rowOff>
    </xdr:to>
    <xdr:pic>
      <xdr:nvPicPr>
        <xdr:cNvPr id="10472" name="図 1" descr="01舞ロゴ英+社名(青).jpg"/>
        <xdr:cNvPicPr>
          <a:picLocks noChangeAspect="1" noChangeArrowheads="1"/>
        </xdr:cNvPicPr>
      </xdr:nvPicPr>
      <xdr:blipFill>
        <a:blip xmlns:r="http://schemas.openxmlformats.org/officeDocument/2006/relationships" r:embed="rId1" cstate="print">
          <a:clrChange>
            <a:clrFrom>
              <a:srgbClr val="FFFDFC"/>
            </a:clrFrom>
            <a:clrTo>
              <a:srgbClr val="FFFDFC">
                <a:alpha val="0"/>
              </a:srgbClr>
            </a:clrTo>
          </a:clrChange>
          <a:extLst>
            <a:ext uri="{28A0092B-C50C-407E-A947-70E740481C1C}">
              <a14:useLocalDpi xmlns:a14="http://schemas.microsoft.com/office/drawing/2010/main" val="0"/>
            </a:ext>
          </a:extLst>
        </a:blip>
        <a:srcRect l="15765" t="52283" r="47688" b="19954"/>
        <a:stretch>
          <a:fillRect/>
        </a:stretch>
      </xdr:blipFill>
      <xdr:spPr bwMode="auto">
        <a:xfrm>
          <a:off x="676275" y="4343400"/>
          <a:ext cx="16764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61" Type="http://schemas.openxmlformats.org/officeDocument/2006/relationships/ctrlProp" Target="../ctrlProps/ctrlProp58.xml"/><Relationship Id="rId82" Type="http://schemas.openxmlformats.org/officeDocument/2006/relationships/ctrlProp" Target="../ctrlProps/ctrlProp7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biodic.go.jp/rdb/rdb_f.html" TargetMode="External"/><Relationship Id="rId1" Type="http://schemas.openxmlformats.org/officeDocument/2006/relationships/hyperlink" Target="http://www.pref.kagoshima.jp/kurashi-kankyo/kankyo/yasei/reddata/index.html"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ref.kagoshima.jp/kurashi-kankyo/kankyo/yasei/reddata/index.html" TargetMode="External"/><Relationship Id="rId1" Type="http://schemas.openxmlformats.org/officeDocument/2006/relationships/hyperlink" Target="http://www.biodic.go.jp/rdb/rdb_f.html"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AD119"/>
  <sheetViews>
    <sheetView tabSelected="1" view="pageLayout" zoomScale="160" zoomScaleNormal="166" zoomScalePageLayoutView="160" workbookViewId="0">
      <selection sqref="A1:AA2"/>
    </sheetView>
  </sheetViews>
  <sheetFormatPr defaultColWidth="3.25" defaultRowHeight="13.5"/>
  <sheetData>
    <row r="1" spans="1:30">
      <c r="A1" s="105" t="s">
        <v>154</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row>
    <row r="2" spans="1:30">
      <c r="A2" s="105"/>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row>
    <row r="3" spans="1:30">
      <c r="A3" s="106" t="s">
        <v>139</v>
      </c>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row>
    <row r="4" spans="1:30">
      <c r="A4" s="106"/>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row>
    <row r="5" spans="1:30">
      <c r="A5" s="106" t="s">
        <v>431</v>
      </c>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row>
    <row r="6" spans="1:30">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row>
    <row r="7" spans="1:30">
      <c r="A7" s="106" t="s">
        <v>432</v>
      </c>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row>
    <row r="8" spans="1:30">
      <c r="A8" s="106"/>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row>
    <row r="9" spans="1:30">
      <c r="A9" s="106" t="s">
        <v>433</v>
      </c>
      <c r="B9" s="106"/>
      <c r="C9" s="106"/>
      <c r="D9" s="106"/>
      <c r="E9" s="106"/>
      <c r="F9" s="106"/>
      <c r="G9" s="106"/>
      <c r="H9" s="106"/>
      <c r="I9" s="106"/>
      <c r="J9" s="106"/>
      <c r="K9" s="106"/>
      <c r="L9" s="106"/>
      <c r="M9" s="106"/>
      <c r="N9" s="106"/>
      <c r="O9" s="106"/>
      <c r="P9" s="106"/>
      <c r="Q9" s="106"/>
      <c r="R9" s="106"/>
      <c r="S9" s="106"/>
      <c r="T9" s="106"/>
      <c r="U9" s="106"/>
      <c r="V9" s="106"/>
      <c r="W9" s="106"/>
      <c r="X9" s="106"/>
      <c r="Y9" s="106"/>
      <c r="Z9" s="106"/>
      <c r="AA9" s="106"/>
    </row>
    <row r="10" spans="1:30">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row>
    <row r="11" spans="1:30" ht="17.25">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row>
    <row r="12" spans="1:30">
      <c r="A12" s="101" t="s">
        <v>435</v>
      </c>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row>
    <row r="13" spans="1:30">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row>
    <row r="14" spans="1:30">
      <c r="A14" s="33"/>
      <c r="B14" s="37"/>
      <c r="C14" s="102" t="s">
        <v>434</v>
      </c>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row>
    <row r="15" spans="1:30">
      <c r="A15" s="33"/>
      <c r="B15" s="37"/>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row>
    <row r="16" spans="1:30">
      <c r="A16" s="33"/>
      <c r="B16" s="33"/>
      <c r="C16" s="102" t="s">
        <v>149</v>
      </c>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row>
    <row r="17" spans="1:30">
      <c r="A17" s="5"/>
      <c r="B17" s="5"/>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row>
    <row r="18" spans="1:30">
      <c r="A18" s="5"/>
      <c r="B18" s="5"/>
      <c r="C18" s="5"/>
      <c r="D18" s="5"/>
      <c r="E18" s="5"/>
      <c r="F18" s="5"/>
      <c r="G18" s="5"/>
      <c r="H18" s="5"/>
      <c r="I18" s="5"/>
      <c r="J18" s="5"/>
      <c r="K18" s="5"/>
      <c r="L18" s="5"/>
      <c r="M18" s="5"/>
      <c r="N18" s="5"/>
      <c r="O18" s="5"/>
      <c r="P18" s="5"/>
      <c r="Q18" s="5"/>
      <c r="R18" s="5"/>
      <c r="S18" s="5"/>
      <c r="T18" s="5"/>
      <c r="U18" s="5"/>
      <c r="V18" s="5"/>
      <c r="W18" s="5"/>
      <c r="X18" s="5"/>
      <c r="Y18" s="5"/>
      <c r="Z18" s="5"/>
      <c r="AA18" s="5"/>
    </row>
    <row r="19" spans="1:30">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30">
      <c r="A20" s="5"/>
      <c r="B20" s="5"/>
      <c r="C20" s="5"/>
      <c r="D20" s="5"/>
      <c r="E20" s="5"/>
      <c r="F20" s="5"/>
      <c r="G20" s="5"/>
      <c r="H20" s="5"/>
      <c r="I20" s="5"/>
      <c r="J20" s="5"/>
      <c r="K20" s="5"/>
      <c r="L20" s="5"/>
      <c r="M20" s="5"/>
      <c r="N20" s="5"/>
      <c r="O20" s="5"/>
      <c r="P20" s="5"/>
      <c r="Q20" s="5"/>
      <c r="R20" s="104" t="s">
        <v>443</v>
      </c>
      <c r="S20" s="104"/>
      <c r="T20" s="104"/>
      <c r="U20" s="104"/>
      <c r="V20" s="104"/>
      <c r="W20" s="104"/>
      <c r="X20" s="104"/>
      <c r="Y20" s="104"/>
      <c r="Z20" s="104"/>
      <c r="AA20" s="104"/>
      <c r="AB20" s="104"/>
      <c r="AC20" s="104"/>
      <c r="AD20" s="104"/>
    </row>
    <row r="21" spans="1:30">
      <c r="A21" s="5"/>
      <c r="B21" s="5"/>
      <c r="C21" s="5"/>
      <c r="D21" s="5"/>
      <c r="E21" s="5"/>
      <c r="F21" s="5"/>
      <c r="G21" s="5"/>
      <c r="H21" s="5"/>
      <c r="I21" s="5"/>
      <c r="J21" s="5"/>
      <c r="K21" s="5"/>
      <c r="L21" s="5"/>
      <c r="M21" s="5"/>
      <c r="N21" s="5"/>
      <c r="O21" s="5"/>
      <c r="P21" s="5"/>
      <c r="Q21" s="5"/>
      <c r="R21" s="104"/>
      <c r="S21" s="104"/>
      <c r="T21" s="104"/>
      <c r="U21" s="104"/>
      <c r="V21" s="104"/>
      <c r="W21" s="104"/>
      <c r="X21" s="104"/>
      <c r="Y21" s="104"/>
      <c r="Z21" s="104"/>
      <c r="AA21" s="104"/>
      <c r="AB21" s="104"/>
      <c r="AC21" s="104"/>
      <c r="AD21" s="104"/>
    </row>
    <row r="22" spans="1:30">
      <c r="A22" s="5"/>
      <c r="B22" s="5"/>
      <c r="C22" s="5"/>
      <c r="D22" s="5"/>
      <c r="E22" s="5"/>
      <c r="F22" s="5"/>
      <c r="G22" s="5"/>
      <c r="H22" s="5"/>
      <c r="I22" s="5"/>
      <c r="J22" s="5"/>
      <c r="K22" s="5"/>
      <c r="L22" s="5"/>
      <c r="M22" s="5"/>
      <c r="N22" s="5"/>
      <c r="O22" s="5"/>
      <c r="P22" s="5"/>
      <c r="Q22" s="5"/>
      <c r="R22" s="104"/>
      <c r="S22" s="104"/>
      <c r="T22" s="104"/>
      <c r="U22" s="104"/>
      <c r="V22" s="104"/>
      <c r="W22" s="104"/>
      <c r="X22" s="104"/>
      <c r="Y22" s="104"/>
      <c r="Z22" s="104"/>
      <c r="AA22" s="104"/>
      <c r="AB22" s="104"/>
      <c r="AC22" s="104"/>
      <c r="AD22" s="104"/>
    </row>
    <row r="23" spans="1:30">
      <c r="A23" s="5"/>
      <c r="B23" s="5"/>
      <c r="C23" s="5"/>
      <c r="D23" s="5"/>
      <c r="E23" s="5"/>
      <c r="F23" s="5"/>
      <c r="G23" s="5"/>
      <c r="H23" s="5"/>
      <c r="I23" s="5"/>
      <c r="J23" s="5"/>
      <c r="K23" s="5"/>
      <c r="L23" s="5"/>
      <c r="M23" s="5"/>
      <c r="N23" s="5"/>
      <c r="O23" s="5"/>
      <c r="P23" s="5"/>
      <c r="Q23" s="5"/>
      <c r="R23" s="104"/>
      <c r="S23" s="104"/>
      <c r="T23" s="104"/>
      <c r="U23" s="104"/>
      <c r="V23" s="104"/>
      <c r="W23" s="104"/>
      <c r="X23" s="104"/>
      <c r="Y23" s="104"/>
      <c r="Z23" s="104"/>
      <c r="AA23" s="104"/>
      <c r="AB23" s="104"/>
      <c r="AC23" s="104"/>
      <c r="AD23" s="104"/>
    </row>
    <row r="24" spans="1:30">
      <c r="A24" s="5"/>
      <c r="B24" s="5"/>
      <c r="C24" s="5"/>
      <c r="D24" s="5"/>
      <c r="E24" s="5"/>
      <c r="F24" s="5"/>
      <c r="G24" s="5"/>
      <c r="H24" s="5"/>
      <c r="I24" s="5"/>
      <c r="J24" s="5"/>
      <c r="K24" s="5"/>
      <c r="L24" s="5"/>
      <c r="M24" s="5"/>
      <c r="N24" s="5"/>
      <c r="O24" s="5"/>
      <c r="P24" s="5"/>
      <c r="Q24" s="5"/>
      <c r="R24" s="104"/>
      <c r="S24" s="104"/>
      <c r="T24" s="104"/>
      <c r="U24" s="104"/>
      <c r="V24" s="104"/>
      <c r="W24" s="104"/>
      <c r="X24" s="104"/>
      <c r="Y24" s="104"/>
      <c r="Z24" s="104"/>
      <c r="AA24" s="104"/>
      <c r="AB24" s="104"/>
      <c r="AC24" s="104"/>
      <c r="AD24" s="104"/>
    </row>
    <row r="25" spans="1:30">
      <c r="A25" s="5"/>
      <c r="B25" s="5"/>
      <c r="C25" s="5"/>
      <c r="D25" s="5"/>
      <c r="E25" s="5"/>
      <c r="F25" s="5"/>
      <c r="G25" s="5"/>
      <c r="H25" s="5"/>
      <c r="I25" s="5"/>
      <c r="J25" s="5"/>
      <c r="K25" s="5"/>
      <c r="L25" s="5"/>
      <c r="M25" s="5"/>
      <c r="N25" s="5"/>
      <c r="O25" s="5"/>
      <c r="P25" s="5"/>
      <c r="Q25" s="5"/>
      <c r="R25" s="104"/>
      <c r="S25" s="104"/>
      <c r="T25" s="104"/>
      <c r="U25" s="104"/>
      <c r="V25" s="104"/>
      <c r="W25" s="104"/>
      <c r="X25" s="104"/>
      <c r="Y25" s="104"/>
      <c r="Z25" s="104"/>
      <c r="AA25" s="104"/>
      <c r="AB25" s="104"/>
      <c r="AC25" s="104"/>
      <c r="AD25" s="104"/>
    </row>
    <row r="26" spans="1:30">
      <c r="A26" s="5"/>
      <c r="B26" s="5"/>
      <c r="C26" s="5"/>
      <c r="D26" s="5"/>
      <c r="E26" s="5"/>
      <c r="F26" s="5"/>
      <c r="G26" s="5"/>
      <c r="H26" s="5"/>
      <c r="I26" s="5"/>
      <c r="J26" s="5"/>
      <c r="K26" s="5"/>
      <c r="L26" s="5"/>
      <c r="M26" s="5"/>
      <c r="N26" s="5"/>
      <c r="O26" s="5"/>
      <c r="P26" s="5"/>
      <c r="Q26" s="5"/>
      <c r="R26" s="104"/>
      <c r="S26" s="104"/>
      <c r="T26" s="104"/>
      <c r="U26" s="104"/>
      <c r="V26" s="104"/>
      <c r="W26" s="104"/>
      <c r="X26" s="104"/>
      <c r="Y26" s="104"/>
      <c r="Z26" s="104"/>
      <c r="AA26" s="104"/>
      <c r="AB26" s="104"/>
      <c r="AC26" s="104"/>
      <c r="AD26" s="104"/>
    </row>
    <row r="27" spans="1:30">
      <c r="A27" s="5"/>
      <c r="B27" s="5"/>
      <c r="C27" s="5"/>
      <c r="D27" s="5"/>
      <c r="E27" s="5"/>
      <c r="F27" s="5"/>
      <c r="G27" s="5"/>
      <c r="H27" s="5"/>
      <c r="I27" s="5"/>
      <c r="J27" s="5"/>
      <c r="K27" s="5"/>
      <c r="L27" s="5"/>
      <c r="M27" s="5"/>
      <c r="N27" s="5"/>
      <c r="O27" s="5"/>
      <c r="P27" s="5"/>
      <c r="Q27" s="5"/>
      <c r="R27" s="104"/>
      <c r="S27" s="104"/>
      <c r="T27" s="104"/>
      <c r="U27" s="104"/>
      <c r="V27" s="104"/>
      <c r="W27" s="104"/>
      <c r="X27" s="104"/>
      <c r="Y27" s="104"/>
      <c r="Z27" s="104"/>
      <c r="AA27" s="104"/>
      <c r="AB27" s="104"/>
      <c r="AC27" s="104"/>
      <c r="AD27" s="104"/>
    </row>
    <row r="28" spans="1:30">
      <c r="A28" s="5"/>
      <c r="B28" s="5"/>
      <c r="C28" s="5"/>
      <c r="D28" s="5"/>
      <c r="E28" s="5"/>
      <c r="F28" s="5"/>
      <c r="G28" s="5"/>
      <c r="H28" s="5"/>
      <c r="I28" s="5"/>
      <c r="J28" s="5"/>
      <c r="K28" s="5"/>
      <c r="L28" s="5"/>
      <c r="M28" s="5"/>
      <c r="N28" s="5"/>
      <c r="O28" s="5"/>
      <c r="P28" s="5"/>
      <c r="Q28" s="5"/>
      <c r="R28" s="104"/>
      <c r="S28" s="104"/>
      <c r="T28" s="104"/>
      <c r="U28" s="104"/>
      <c r="V28" s="104"/>
      <c r="W28" s="104"/>
      <c r="X28" s="104"/>
      <c r="Y28" s="104"/>
      <c r="Z28" s="104"/>
      <c r="AA28" s="104"/>
      <c r="AB28" s="104"/>
      <c r="AC28" s="104"/>
      <c r="AD28" s="104"/>
    </row>
    <row r="29" spans="1:30">
      <c r="R29" s="104"/>
      <c r="S29" s="104"/>
      <c r="T29" s="104"/>
      <c r="U29" s="104"/>
      <c r="V29" s="104"/>
      <c r="W29" s="104"/>
      <c r="X29" s="104"/>
      <c r="Y29" s="104"/>
      <c r="Z29" s="104"/>
      <c r="AA29" s="104"/>
      <c r="AB29" s="104"/>
      <c r="AC29" s="104"/>
      <c r="AD29" s="104"/>
    </row>
    <row r="30" spans="1:30">
      <c r="R30" s="104"/>
      <c r="S30" s="104"/>
      <c r="T30" s="104"/>
      <c r="U30" s="104"/>
      <c r="V30" s="104"/>
      <c r="W30" s="104"/>
      <c r="X30" s="104"/>
      <c r="Y30" s="104"/>
      <c r="Z30" s="104"/>
      <c r="AA30" s="104"/>
      <c r="AB30" s="104"/>
      <c r="AC30" s="104"/>
      <c r="AD30" s="104"/>
    </row>
    <row r="31" spans="1:30">
      <c r="R31" s="104"/>
      <c r="S31" s="104"/>
      <c r="T31" s="104"/>
      <c r="U31" s="104"/>
      <c r="V31" s="104"/>
      <c r="W31" s="104"/>
      <c r="X31" s="104"/>
      <c r="Y31" s="104"/>
      <c r="Z31" s="104"/>
      <c r="AA31" s="104"/>
      <c r="AB31" s="104"/>
      <c r="AC31" s="104"/>
      <c r="AD31" s="104"/>
    </row>
    <row r="32" spans="1:30">
      <c r="R32" s="104"/>
      <c r="S32" s="104"/>
      <c r="T32" s="104"/>
      <c r="U32" s="104"/>
      <c r="V32" s="104"/>
      <c r="W32" s="104"/>
      <c r="X32" s="104"/>
      <c r="Y32" s="104"/>
      <c r="Z32" s="104"/>
      <c r="AA32" s="104"/>
      <c r="AB32" s="104"/>
      <c r="AC32" s="104"/>
      <c r="AD32" s="104"/>
    </row>
    <row r="33" spans="3:30">
      <c r="G33" s="103" t="s">
        <v>142</v>
      </c>
      <c r="H33" s="103"/>
      <c r="I33" s="103"/>
      <c r="J33" s="103"/>
      <c r="K33" s="103"/>
    </row>
    <row r="35" spans="3:30">
      <c r="C35" s="102" t="s">
        <v>143</v>
      </c>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row>
    <row r="36" spans="3:30">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row>
    <row r="37" spans="3:30" ht="13.5" customHeight="1">
      <c r="R37" s="97" t="s">
        <v>145</v>
      </c>
      <c r="S37" s="97"/>
      <c r="T37" s="97"/>
      <c r="U37" s="97"/>
      <c r="V37" s="97"/>
      <c r="W37" s="97"/>
      <c r="X37" s="97"/>
      <c r="Y37" s="97"/>
      <c r="Z37" s="97"/>
      <c r="AA37" s="97"/>
      <c r="AB37" s="97"/>
      <c r="AC37" s="97"/>
      <c r="AD37" s="97"/>
    </row>
    <row r="38" spans="3:30">
      <c r="R38" s="97"/>
      <c r="S38" s="97"/>
      <c r="T38" s="97"/>
      <c r="U38" s="97"/>
      <c r="V38" s="97"/>
      <c r="W38" s="97"/>
      <c r="X38" s="97"/>
      <c r="Y38" s="97"/>
      <c r="Z38" s="97"/>
      <c r="AA38" s="97"/>
      <c r="AB38" s="97"/>
      <c r="AC38" s="97"/>
      <c r="AD38" s="97"/>
    </row>
    <row r="39" spans="3:30">
      <c r="R39" s="97"/>
      <c r="S39" s="97"/>
      <c r="T39" s="97"/>
      <c r="U39" s="97"/>
      <c r="V39" s="97"/>
      <c r="W39" s="97"/>
      <c r="X39" s="97"/>
      <c r="Y39" s="97"/>
      <c r="Z39" s="97"/>
      <c r="AA39" s="97"/>
      <c r="AB39" s="97"/>
      <c r="AC39" s="97"/>
      <c r="AD39" s="97"/>
    </row>
    <row r="40" spans="3:30">
      <c r="R40" s="97"/>
      <c r="S40" s="97"/>
      <c r="T40" s="97"/>
      <c r="U40" s="97"/>
      <c r="V40" s="97"/>
      <c r="W40" s="97"/>
      <c r="X40" s="97"/>
      <c r="Y40" s="97"/>
      <c r="Z40" s="97"/>
      <c r="AA40" s="97"/>
      <c r="AB40" s="97"/>
      <c r="AC40" s="97"/>
      <c r="AD40" s="97"/>
    </row>
    <row r="41" spans="3:30">
      <c r="R41" s="97"/>
      <c r="S41" s="97"/>
      <c r="T41" s="97"/>
      <c r="U41" s="97"/>
      <c r="V41" s="97"/>
      <c r="W41" s="97"/>
      <c r="X41" s="97"/>
      <c r="Y41" s="97"/>
      <c r="Z41" s="97"/>
      <c r="AA41" s="97"/>
      <c r="AB41" s="97"/>
      <c r="AC41" s="97"/>
      <c r="AD41" s="97"/>
    </row>
    <row r="42" spans="3:30">
      <c r="R42" s="97"/>
      <c r="S42" s="97"/>
      <c r="T42" s="97"/>
      <c r="U42" s="97"/>
      <c r="V42" s="97"/>
      <c r="W42" s="97"/>
      <c r="X42" s="97"/>
      <c r="Y42" s="97"/>
      <c r="Z42" s="97"/>
      <c r="AA42" s="97"/>
      <c r="AB42" s="97"/>
      <c r="AC42" s="97"/>
      <c r="AD42" s="97"/>
    </row>
    <row r="43" spans="3:30">
      <c r="R43" s="97"/>
      <c r="S43" s="97"/>
      <c r="T43" s="97"/>
      <c r="U43" s="97"/>
      <c r="V43" s="97"/>
      <c r="W43" s="97"/>
      <c r="X43" s="97"/>
      <c r="Y43" s="97"/>
      <c r="Z43" s="97"/>
      <c r="AA43" s="97"/>
      <c r="AB43" s="97"/>
      <c r="AC43" s="97"/>
      <c r="AD43" s="97"/>
    </row>
    <row r="44" spans="3:30">
      <c r="R44" s="97"/>
      <c r="S44" s="97"/>
      <c r="T44" s="97"/>
      <c r="U44" s="97"/>
      <c r="V44" s="97"/>
      <c r="W44" s="97"/>
      <c r="X44" s="97"/>
      <c r="Y44" s="97"/>
      <c r="Z44" s="97"/>
      <c r="AA44" s="97"/>
      <c r="AB44" s="97"/>
      <c r="AC44" s="97"/>
      <c r="AD44" s="97"/>
    </row>
    <row r="45" spans="3:30">
      <c r="F45" s="103" t="s">
        <v>144</v>
      </c>
      <c r="G45" s="103"/>
      <c r="H45" s="103"/>
      <c r="I45" s="103"/>
      <c r="J45" s="103"/>
      <c r="R45" s="97"/>
      <c r="S45" s="97"/>
      <c r="T45" s="97"/>
      <c r="U45" s="97"/>
      <c r="V45" s="97"/>
      <c r="W45" s="97"/>
      <c r="X45" s="97"/>
      <c r="Y45" s="97"/>
      <c r="Z45" s="97"/>
      <c r="AA45" s="97"/>
      <c r="AB45" s="97"/>
      <c r="AC45" s="97"/>
      <c r="AD45" s="97"/>
    </row>
    <row r="47" spans="3:30">
      <c r="C47" s="102" t="s">
        <v>147</v>
      </c>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row>
    <row r="48" spans="3:30">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row>
    <row r="50" spans="3:30">
      <c r="R50" s="97" t="s">
        <v>148</v>
      </c>
      <c r="S50" s="97"/>
      <c r="T50" s="97"/>
      <c r="U50" s="97"/>
      <c r="V50" s="97"/>
      <c r="W50" s="97"/>
      <c r="X50" s="97"/>
      <c r="Y50" s="97"/>
      <c r="Z50" s="97"/>
      <c r="AA50" s="97"/>
      <c r="AB50" s="97"/>
      <c r="AC50" s="97"/>
      <c r="AD50" s="97"/>
    </row>
    <row r="51" spans="3:30">
      <c r="R51" s="97"/>
      <c r="S51" s="97"/>
      <c r="T51" s="97"/>
      <c r="U51" s="97"/>
      <c r="V51" s="97"/>
      <c r="W51" s="97"/>
      <c r="X51" s="97"/>
      <c r="Y51" s="97"/>
      <c r="Z51" s="97"/>
      <c r="AA51" s="97"/>
      <c r="AB51" s="97"/>
      <c r="AC51" s="97"/>
      <c r="AD51" s="97"/>
    </row>
    <row r="52" spans="3:30">
      <c r="R52" s="97"/>
      <c r="S52" s="97"/>
      <c r="T52" s="97"/>
      <c r="U52" s="97"/>
      <c r="V52" s="97"/>
      <c r="W52" s="97"/>
      <c r="X52" s="97"/>
      <c r="Y52" s="97"/>
      <c r="Z52" s="97"/>
      <c r="AA52" s="97"/>
      <c r="AB52" s="97"/>
      <c r="AC52" s="97"/>
      <c r="AD52" s="97"/>
    </row>
    <row r="53" spans="3:30">
      <c r="R53" s="97"/>
      <c r="S53" s="97"/>
      <c r="T53" s="97"/>
      <c r="U53" s="97"/>
      <c r="V53" s="97"/>
      <c r="W53" s="97"/>
      <c r="X53" s="97"/>
      <c r="Y53" s="97"/>
      <c r="Z53" s="97"/>
      <c r="AA53" s="97"/>
      <c r="AB53" s="97"/>
      <c r="AC53" s="97"/>
      <c r="AD53" s="97"/>
    </row>
    <row r="54" spans="3:30">
      <c r="R54" s="97"/>
      <c r="S54" s="97"/>
      <c r="T54" s="97"/>
      <c r="U54" s="97"/>
      <c r="V54" s="97"/>
      <c r="W54" s="97"/>
      <c r="X54" s="97"/>
      <c r="Y54" s="97"/>
      <c r="Z54" s="97"/>
      <c r="AA54" s="97"/>
      <c r="AB54" s="97"/>
      <c r="AC54" s="97"/>
      <c r="AD54" s="97"/>
    </row>
    <row r="55" spans="3:30">
      <c r="R55" s="97"/>
      <c r="S55" s="97"/>
      <c r="T55" s="97"/>
      <c r="U55" s="97"/>
      <c r="V55" s="97"/>
      <c r="W55" s="97"/>
      <c r="X55" s="97"/>
      <c r="Y55" s="97"/>
      <c r="Z55" s="97"/>
      <c r="AA55" s="97"/>
      <c r="AB55" s="97"/>
      <c r="AC55" s="97"/>
      <c r="AD55" s="97"/>
    </row>
    <row r="56" spans="3:30">
      <c r="R56" s="97"/>
      <c r="S56" s="97"/>
      <c r="T56" s="97"/>
      <c r="U56" s="97"/>
      <c r="V56" s="97"/>
      <c r="W56" s="97"/>
      <c r="X56" s="97"/>
      <c r="Y56" s="97"/>
      <c r="Z56" s="97"/>
      <c r="AA56" s="97"/>
      <c r="AB56" s="97"/>
      <c r="AC56" s="97"/>
      <c r="AD56" s="97"/>
    </row>
    <row r="57" spans="3:30">
      <c r="R57" s="97"/>
      <c r="S57" s="97"/>
      <c r="T57" s="97"/>
      <c r="U57" s="97"/>
      <c r="V57" s="97"/>
      <c r="W57" s="97"/>
      <c r="X57" s="97"/>
      <c r="Y57" s="97"/>
      <c r="Z57" s="97"/>
      <c r="AA57" s="97"/>
      <c r="AB57" s="97"/>
      <c r="AC57" s="97"/>
      <c r="AD57" s="97"/>
    </row>
    <row r="58" spans="3:30">
      <c r="F58" s="103" t="s">
        <v>146</v>
      </c>
      <c r="G58" s="103"/>
      <c r="H58" s="103"/>
      <c r="I58" s="103"/>
      <c r="J58" s="103"/>
      <c r="R58" s="97"/>
      <c r="S58" s="97"/>
      <c r="T58" s="97"/>
      <c r="U58" s="97"/>
      <c r="V58" s="97"/>
      <c r="W58" s="97"/>
      <c r="X58" s="97"/>
      <c r="Y58" s="97"/>
      <c r="Z58" s="97"/>
      <c r="AA58" s="97"/>
      <c r="AB58" s="97"/>
      <c r="AC58" s="97"/>
      <c r="AD58" s="97"/>
    </row>
    <row r="59" spans="3:30">
      <c r="F59" s="75"/>
      <c r="G59" s="75"/>
      <c r="H59" s="75"/>
      <c r="I59" s="75"/>
      <c r="J59" s="75"/>
    </row>
    <row r="63" spans="3:30">
      <c r="C63" s="102" t="s">
        <v>437</v>
      </c>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row>
    <row r="64" spans="3:30">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row>
    <row r="66" spans="17:30">
      <c r="Q66" s="97" t="s">
        <v>438</v>
      </c>
      <c r="R66" s="97"/>
      <c r="S66" s="97"/>
      <c r="T66" s="97"/>
      <c r="U66" s="97"/>
      <c r="V66" s="97"/>
      <c r="W66" s="97"/>
      <c r="X66" s="97"/>
      <c r="Y66" s="97"/>
      <c r="Z66" s="97"/>
      <c r="AA66" s="97"/>
      <c r="AB66" s="97"/>
      <c r="AC66" s="97"/>
      <c r="AD66" s="97"/>
    </row>
    <row r="67" spans="17:30">
      <c r="Q67" s="97"/>
      <c r="R67" s="97"/>
      <c r="S67" s="97"/>
      <c r="T67" s="97"/>
      <c r="U67" s="97"/>
      <c r="V67" s="97"/>
      <c r="W67" s="97"/>
      <c r="X67" s="97"/>
      <c r="Y67" s="97"/>
      <c r="Z67" s="97"/>
      <c r="AA67" s="97"/>
      <c r="AB67" s="97"/>
      <c r="AC67" s="97"/>
      <c r="AD67" s="97"/>
    </row>
    <row r="68" spans="17:30">
      <c r="Q68" s="97"/>
      <c r="R68" s="97"/>
      <c r="S68" s="97"/>
      <c r="T68" s="97"/>
      <c r="U68" s="97"/>
      <c r="V68" s="97"/>
      <c r="W68" s="97"/>
      <c r="X68" s="97"/>
      <c r="Y68" s="97"/>
      <c r="Z68" s="97"/>
      <c r="AA68" s="97"/>
      <c r="AB68" s="97"/>
      <c r="AC68" s="97"/>
      <c r="AD68" s="97"/>
    </row>
    <row r="69" spans="17:30">
      <c r="Q69" s="97"/>
      <c r="R69" s="97"/>
      <c r="S69" s="97"/>
      <c r="T69" s="97"/>
      <c r="U69" s="97"/>
      <c r="V69" s="97"/>
      <c r="W69" s="97"/>
      <c r="X69" s="97"/>
      <c r="Y69" s="97"/>
      <c r="Z69" s="97"/>
      <c r="AA69" s="97"/>
      <c r="AB69" s="97"/>
      <c r="AC69" s="97"/>
      <c r="AD69" s="97"/>
    </row>
    <row r="70" spans="17:30">
      <c r="Q70" s="97"/>
      <c r="R70" s="97"/>
      <c r="S70" s="97"/>
      <c r="T70" s="97"/>
      <c r="U70" s="97"/>
      <c r="V70" s="97"/>
      <c r="W70" s="97"/>
      <c r="X70" s="97"/>
      <c r="Y70" s="97"/>
      <c r="Z70" s="97"/>
      <c r="AA70" s="97"/>
      <c r="AB70" s="97"/>
      <c r="AC70" s="97"/>
      <c r="AD70" s="97"/>
    </row>
    <row r="71" spans="17:30">
      <c r="Q71" s="97"/>
      <c r="R71" s="97"/>
      <c r="S71" s="97"/>
      <c r="T71" s="97"/>
      <c r="U71" s="97"/>
      <c r="V71" s="97"/>
      <c r="W71" s="97"/>
      <c r="X71" s="97"/>
      <c r="Y71" s="97"/>
      <c r="Z71" s="97"/>
      <c r="AA71" s="97"/>
      <c r="AB71" s="97"/>
      <c r="AC71" s="97"/>
      <c r="AD71" s="97"/>
    </row>
    <row r="72" spans="17:30">
      <c r="Q72" s="97"/>
      <c r="R72" s="97"/>
      <c r="S72" s="97"/>
      <c r="T72" s="97"/>
      <c r="U72" s="97"/>
      <c r="V72" s="97"/>
      <c r="W72" s="97"/>
      <c r="X72" s="97"/>
      <c r="Y72" s="97"/>
      <c r="Z72" s="97"/>
      <c r="AA72" s="97"/>
      <c r="AB72" s="97"/>
      <c r="AC72" s="97"/>
      <c r="AD72" s="97"/>
    </row>
    <row r="97" spans="1:30">
      <c r="A97" s="101" t="s">
        <v>440</v>
      </c>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row>
    <row r="98" spans="1:30">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row>
    <row r="99" spans="1:30">
      <c r="C99" s="90" t="s">
        <v>441</v>
      </c>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row>
    <row r="100" spans="1:3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row>
    <row r="102" spans="1:30" ht="13.5" customHeight="1">
      <c r="C102" s="91" t="s">
        <v>439</v>
      </c>
      <c r="D102" s="92"/>
      <c r="E102" s="92"/>
      <c r="F102" s="92"/>
      <c r="G102" s="92"/>
      <c r="H102" s="92"/>
      <c r="I102" s="92"/>
      <c r="J102" s="92"/>
      <c r="K102" s="93"/>
      <c r="N102" s="97" t="s">
        <v>150</v>
      </c>
      <c r="O102" s="97"/>
      <c r="P102" s="97"/>
      <c r="Q102" s="97"/>
      <c r="R102" s="97"/>
      <c r="S102" s="97"/>
      <c r="T102" s="97"/>
      <c r="U102" s="97"/>
      <c r="V102" s="97"/>
      <c r="W102" s="97"/>
      <c r="X102" s="97"/>
      <c r="Y102" s="97"/>
      <c r="Z102" s="97"/>
      <c r="AA102" s="97"/>
      <c r="AB102" s="97"/>
      <c r="AC102" s="97"/>
      <c r="AD102" s="97"/>
    </row>
    <row r="103" spans="1:30">
      <c r="N103" s="97"/>
      <c r="O103" s="97"/>
      <c r="P103" s="97"/>
      <c r="Q103" s="97"/>
      <c r="R103" s="97"/>
      <c r="S103" s="97"/>
      <c r="T103" s="97"/>
      <c r="U103" s="97"/>
      <c r="V103" s="97"/>
      <c r="W103" s="97"/>
      <c r="X103" s="97"/>
      <c r="Y103" s="97"/>
      <c r="Z103" s="97"/>
      <c r="AA103" s="97"/>
      <c r="AB103" s="97"/>
      <c r="AC103" s="97"/>
      <c r="AD103" s="97"/>
    </row>
    <row r="104" spans="1:30">
      <c r="C104" s="82"/>
      <c r="D104" s="82"/>
      <c r="E104" s="82"/>
      <c r="F104" s="82"/>
      <c r="G104" s="82"/>
      <c r="H104" s="82"/>
      <c r="I104" s="82"/>
      <c r="J104" s="82"/>
      <c r="K104" s="82"/>
      <c r="N104" s="97"/>
      <c r="O104" s="97"/>
      <c r="P104" s="97"/>
      <c r="Q104" s="97"/>
      <c r="R104" s="97"/>
      <c r="S104" s="97"/>
      <c r="T104" s="97"/>
      <c r="U104" s="97"/>
      <c r="V104" s="97"/>
      <c r="W104" s="97"/>
      <c r="X104" s="97"/>
      <c r="Y104" s="97"/>
      <c r="Z104" s="97"/>
      <c r="AA104" s="97"/>
      <c r="AB104" s="97"/>
      <c r="AC104" s="97"/>
      <c r="AD104" s="97"/>
    </row>
    <row r="105" spans="1:30">
      <c r="N105" s="97"/>
      <c r="O105" s="97"/>
      <c r="P105" s="97"/>
      <c r="Q105" s="97"/>
      <c r="R105" s="97"/>
      <c r="S105" s="97"/>
      <c r="T105" s="97"/>
      <c r="U105" s="97"/>
      <c r="V105" s="97"/>
      <c r="W105" s="97"/>
      <c r="X105" s="97"/>
      <c r="Y105" s="97"/>
      <c r="Z105" s="97"/>
      <c r="AA105" s="97"/>
      <c r="AB105" s="97"/>
      <c r="AC105" s="97"/>
      <c r="AD105" s="97"/>
    </row>
    <row r="106" spans="1:30">
      <c r="C106" s="94" t="s">
        <v>436</v>
      </c>
      <c r="D106" s="95"/>
      <c r="E106" s="95"/>
      <c r="F106" s="95"/>
      <c r="G106" s="95"/>
      <c r="H106" s="95"/>
      <c r="I106" s="95"/>
      <c r="J106" s="95"/>
      <c r="K106" s="96"/>
      <c r="N106" s="97"/>
      <c r="O106" s="97"/>
      <c r="P106" s="97"/>
      <c r="Q106" s="97"/>
      <c r="R106" s="97"/>
      <c r="S106" s="97"/>
      <c r="T106" s="97"/>
      <c r="U106" s="97"/>
      <c r="V106" s="97"/>
      <c r="W106" s="97"/>
      <c r="X106" s="97"/>
      <c r="Y106" s="97"/>
      <c r="Z106" s="97"/>
      <c r="AA106" s="97"/>
      <c r="AB106" s="97"/>
      <c r="AC106" s="97"/>
      <c r="AD106" s="97"/>
    </row>
    <row r="107" spans="1:30">
      <c r="N107" s="97"/>
      <c r="O107" s="97"/>
      <c r="P107" s="97"/>
      <c r="Q107" s="97"/>
      <c r="R107" s="97"/>
      <c r="S107" s="97"/>
      <c r="T107" s="97"/>
      <c r="U107" s="97"/>
      <c r="V107" s="97"/>
      <c r="W107" s="97"/>
      <c r="X107" s="97"/>
      <c r="Y107" s="97"/>
      <c r="Z107" s="97"/>
      <c r="AA107" s="97"/>
      <c r="AB107" s="97"/>
      <c r="AC107" s="97"/>
      <c r="AD107" s="97"/>
    </row>
    <row r="108" spans="1:30">
      <c r="C108" s="98" t="s">
        <v>152</v>
      </c>
      <c r="D108" s="99"/>
      <c r="E108" s="99"/>
      <c r="F108" s="99"/>
      <c r="G108" s="99"/>
      <c r="H108" s="99"/>
      <c r="I108" s="99"/>
      <c r="J108" s="99"/>
      <c r="K108" s="100"/>
      <c r="N108" s="97"/>
      <c r="O108" s="97"/>
      <c r="P108" s="97"/>
      <c r="Q108" s="97"/>
      <c r="R108" s="97"/>
      <c r="S108" s="97"/>
      <c r="T108" s="97"/>
      <c r="U108" s="97"/>
      <c r="V108" s="97"/>
      <c r="W108" s="97"/>
      <c r="X108" s="97"/>
      <c r="Y108" s="97"/>
      <c r="Z108" s="97"/>
      <c r="AA108" s="97"/>
      <c r="AB108" s="97"/>
      <c r="AC108" s="97"/>
      <c r="AD108" s="97"/>
    </row>
    <row r="109" spans="1:30">
      <c r="N109" s="97"/>
      <c r="O109" s="97"/>
      <c r="P109" s="97"/>
      <c r="Q109" s="97"/>
      <c r="R109" s="97"/>
      <c r="S109" s="97"/>
      <c r="T109" s="97"/>
      <c r="U109" s="97"/>
      <c r="V109" s="97"/>
      <c r="W109" s="97"/>
      <c r="X109" s="97"/>
      <c r="Y109" s="97"/>
      <c r="Z109" s="97"/>
      <c r="AA109" s="97"/>
      <c r="AB109" s="97"/>
      <c r="AC109" s="97"/>
      <c r="AD109" s="97"/>
    </row>
    <row r="110" spans="1:30">
      <c r="N110" s="97"/>
      <c r="O110" s="97"/>
      <c r="P110" s="97"/>
      <c r="Q110" s="97"/>
      <c r="R110" s="97"/>
      <c r="S110" s="97"/>
      <c r="T110" s="97"/>
      <c r="U110" s="97"/>
      <c r="V110" s="97"/>
      <c r="W110" s="97"/>
      <c r="X110" s="97"/>
      <c r="Y110" s="97"/>
      <c r="Z110" s="97"/>
      <c r="AA110" s="97"/>
      <c r="AB110" s="97"/>
      <c r="AC110" s="97"/>
      <c r="AD110" s="97"/>
    </row>
    <row r="111" spans="1:30">
      <c r="C111" s="97" t="s">
        <v>153</v>
      </c>
      <c r="D111" s="97"/>
      <c r="E111" s="97"/>
      <c r="F111" s="97"/>
      <c r="G111" s="97"/>
      <c r="H111" s="97"/>
      <c r="I111" s="97"/>
      <c r="J111" s="97"/>
      <c r="K111" s="97"/>
      <c r="N111" s="97"/>
      <c r="O111" s="97"/>
      <c r="P111" s="97"/>
      <c r="Q111" s="97"/>
      <c r="R111" s="97"/>
      <c r="S111" s="97"/>
      <c r="T111" s="97"/>
      <c r="U111" s="97"/>
      <c r="V111" s="97"/>
      <c r="W111" s="97"/>
      <c r="X111" s="97"/>
      <c r="Y111" s="97"/>
      <c r="Z111" s="97"/>
      <c r="AA111" s="97"/>
      <c r="AB111" s="97"/>
      <c r="AC111" s="97"/>
      <c r="AD111" s="97"/>
    </row>
    <row r="112" spans="1:30">
      <c r="C112" s="97"/>
      <c r="D112" s="97"/>
      <c r="E112" s="97"/>
      <c r="F112" s="97"/>
      <c r="G112" s="97"/>
      <c r="H112" s="97"/>
      <c r="I112" s="97"/>
      <c r="J112" s="97"/>
      <c r="K112" s="97"/>
    </row>
    <row r="113" spans="3:30">
      <c r="C113" s="97"/>
      <c r="D113" s="97"/>
      <c r="E113" s="97"/>
      <c r="F113" s="97"/>
      <c r="G113" s="97"/>
      <c r="H113" s="97"/>
      <c r="I113" s="97"/>
      <c r="J113" s="97"/>
      <c r="K113" s="97"/>
    </row>
    <row r="114" spans="3:30">
      <c r="C114" s="97"/>
      <c r="D114" s="97"/>
      <c r="E114" s="97"/>
      <c r="F114" s="97"/>
      <c r="G114" s="97"/>
      <c r="H114" s="97"/>
      <c r="I114" s="97"/>
      <c r="J114" s="97"/>
      <c r="K114" s="97"/>
    </row>
    <row r="115" spans="3:30">
      <c r="C115" s="97"/>
      <c r="D115" s="97"/>
      <c r="E115" s="97"/>
      <c r="F115" s="97"/>
      <c r="G115" s="97"/>
      <c r="H115" s="97"/>
      <c r="I115" s="97"/>
      <c r="J115" s="97"/>
      <c r="K115" s="97"/>
    </row>
    <row r="116" spans="3:30">
      <c r="C116" s="97"/>
      <c r="D116" s="97"/>
      <c r="E116" s="97"/>
      <c r="F116" s="97"/>
      <c r="G116" s="97"/>
      <c r="H116" s="97"/>
      <c r="I116" s="97"/>
      <c r="J116" s="97"/>
      <c r="K116" s="97"/>
      <c r="P116" s="97" t="s">
        <v>151</v>
      </c>
      <c r="Q116" s="97"/>
      <c r="R116" s="97"/>
      <c r="S116" s="97"/>
      <c r="T116" s="97"/>
      <c r="U116" s="97"/>
      <c r="V116" s="97"/>
      <c r="W116" s="97"/>
      <c r="X116" s="97"/>
      <c r="Y116" s="97"/>
      <c r="Z116" s="97"/>
      <c r="AA116" s="97"/>
      <c r="AB116" s="97"/>
      <c r="AC116" s="97"/>
      <c r="AD116" s="97"/>
    </row>
    <row r="117" spans="3:30">
      <c r="C117" s="97"/>
      <c r="D117" s="97"/>
      <c r="E117" s="97"/>
      <c r="F117" s="97"/>
      <c r="G117" s="97"/>
      <c r="H117" s="97"/>
      <c r="I117" s="97"/>
      <c r="J117" s="97"/>
      <c r="K117" s="97"/>
      <c r="P117" s="97"/>
      <c r="Q117" s="97"/>
      <c r="R117" s="97"/>
      <c r="S117" s="97"/>
      <c r="T117" s="97"/>
      <c r="U117" s="97"/>
      <c r="V117" s="97"/>
      <c r="W117" s="97"/>
      <c r="X117" s="97"/>
      <c r="Y117" s="97"/>
      <c r="Z117" s="97"/>
      <c r="AA117" s="97"/>
      <c r="AB117" s="97"/>
      <c r="AC117" s="97"/>
      <c r="AD117" s="97"/>
    </row>
    <row r="118" spans="3:30">
      <c r="C118" s="97"/>
      <c r="D118" s="97"/>
      <c r="E118" s="97"/>
      <c r="F118" s="97"/>
      <c r="G118" s="97"/>
      <c r="H118" s="97"/>
      <c r="I118" s="97"/>
      <c r="J118" s="97"/>
      <c r="K118" s="97"/>
      <c r="P118" s="97"/>
      <c r="Q118" s="97"/>
      <c r="R118" s="97"/>
      <c r="S118" s="97"/>
      <c r="T118" s="97"/>
      <c r="U118" s="97"/>
      <c r="V118" s="97"/>
      <c r="W118" s="97"/>
      <c r="X118" s="97"/>
      <c r="Y118" s="97"/>
      <c r="Z118" s="97"/>
      <c r="AA118" s="97"/>
      <c r="AB118" s="97"/>
      <c r="AC118" s="97"/>
      <c r="AD118" s="97"/>
    </row>
    <row r="119" spans="3:30">
      <c r="C119" s="97"/>
      <c r="D119" s="97"/>
      <c r="E119" s="97"/>
      <c r="F119" s="97"/>
      <c r="G119" s="97"/>
      <c r="H119" s="97"/>
      <c r="I119" s="97"/>
      <c r="J119" s="97"/>
      <c r="K119" s="97"/>
      <c r="P119" s="97"/>
      <c r="Q119" s="97"/>
      <c r="R119" s="97"/>
      <c r="S119" s="97"/>
      <c r="T119" s="97"/>
      <c r="U119" s="97"/>
      <c r="V119" s="97"/>
      <c r="W119" s="97"/>
      <c r="X119" s="97"/>
      <c r="Y119" s="97"/>
      <c r="Z119" s="97"/>
      <c r="AA119" s="97"/>
      <c r="AB119" s="97"/>
      <c r="AC119" s="97"/>
      <c r="AD119" s="97"/>
    </row>
  </sheetData>
  <sheetProtection algorithmName="SHA-512" hashValue="0X+Fg5MVF+Dx5DKI7/Hdx6JHNBRMABbiqj3bESl1alGcVRSIQjsNmndXZHE84K7MaCoRKW+ZysIFrgWuxctLug==" saltValue="blQTC7t3+qKRHAy60Hf1AA==" spinCount="100000" sheet="1" objects="1" scenarios="1" selectLockedCells="1" selectUnlockedCells="1"/>
  <mergeCells count="26">
    <mergeCell ref="A1:AA2"/>
    <mergeCell ref="A3:AA4"/>
    <mergeCell ref="A5:AA6"/>
    <mergeCell ref="A7:AA8"/>
    <mergeCell ref="A9:AA10"/>
    <mergeCell ref="A12:AA13"/>
    <mergeCell ref="R20:AD32"/>
    <mergeCell ref="C35:AD36"/>
    <mergeCell ref="C63:AD64"/>
    <mergeCell ref="Q66:AD72"/>
    <mergeCell ref="A97:AA98"/>
    <mergeCell ref="C14:AD15"/>
    <mergeCell ref="C16:AD17"/>
    <mergeCell ref="F58:J58"/>
    <mergeCell ref="F45:J45"/>
    <mergeCell ref="C47:AD48"/>
    <mergeCell ref="R37:AD45"/>
    <mergeCell ref="R50:AD58"/>
    <mergeCell ref="G33:K33"/>
    <mergeCell ref="C99:AD100"/>
    <mergeCell ref="C102:K102"/>
    <mergeCell ref="C106:K106"/>
    <mergeCell ref="N102:AD111"/>
    <mergeCell ref="P116:AD119"/>
    <mergeCell ref="C108:K108"/>
    <mergeCell ref="C111:K119"/>
  </mergeCells>
  <phoneticPr fontId="1"/>
  <pageMargins left="0.31496062992125984" right="0.31496062992125984" top="0.74803149606299213" bottom="0.55118110236220474" header="0.31496062992125984" footer="0.31496062992125984"/>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2060"/>
  </sheetPr>
  <dimension ref="A1:AA193"/>
  <sheetViews>
    <sheetView view="pageLayout" topLeftCell="A4" zoomScale="145" zoomScaleNormal="154" zoomScalePageLayoutView="145" workbookViewId="0">
      <selection activeCell="R20" sqref="R20:U22"/>
    </sheetView>
  </sheetViews>
  <sheetFormatPr defaultColWidth="3.5" defaultRowHeight="13.5"/>
  <cols>
    <col min="1" max="8" width="3.5" style="5"/>
    <col min="9" max="9" width="3.5" style="5" customWidth="1"/>
    <col min="10" max="10" width="3.5" style="5"/>
    <col min="11" max="11" width="3.5" style="5" customWidth="1"/>
    <col min="12" max="12" width="3.5" style="5"/>
    <col min="13" max="13" width="3.5" style="5" customWidth="1"/>
    <col min="14" max="14" width="3.5" style="5"/>
    <col min="15" max="15" width="3.5" style="5" customWidth="1"/>
    <col min="16" max="16" width="3.5" style="5"/>
    <col min="17" max="17" width="3.5" style="5" customWidth="1"/>
    <col min="18" max="18" width="3.5" style="5"/>
    <col min="19" max="19" width="3.5" style="5" customWidth="1"/>
    <col min="20" max="20" width="3.5" style="5"/>
    <col min="21" max="21" width="3.5" style="5" customWidth="1"/>
    <col min="22" max="22" width="3.5" style="5"/>
    <col min="23" max="23" width="3.5" style="5" customWidth="1"/>
    <col min="24" max="24" width="3.5" style="5"/>
    <col min="25" max="25" width="3.5" style="5" customWidth="1"/>
    <col min="26" max="26" width="3.5" style="5"/>
    <col min="27" max="27" width="3.5" style="5" customWidth="1"/>
    <col min="28" max="16384" width="3.5" style="5"/>
  </cols>
  <sheetData>
    <row r="1" spans="1:27">
      <c r="A1" s="108" t="s">
        <v>267</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row>
    <row r="2" spans="1:27">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row>
    <row r="3" spans="1:27" ht="18.75">
      <c r="A3" s="148" t="s">
        <v>447</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row>
    <row r="4" spans="1:27" ht="14.25">
      <c r="A4" s="117" t="s">
        <v>106</v>
      </c>
      <c r="B4" s="118"/>
      <c r="C4" s="118"/>
      <c r="D4" s="118"/>
      <c r="E4" s="118"/>
      <c r="F4" s="118"/>
      <c r="G4" s="119"/>
      <c r="H4" s="151" t="s">
        <v>140</v>
      </c>
      <c r="I4" s="152"/>
      <c r="J4" s="152"/>
      <c r="K4" s="152"/>
      <c r="L4" s="152"/>
      <c r="M4" s="152"/>
      <c r="N4" s="152"/>
      <c r="O4" s="152"/>
      <c r="P4" s="152"/>
      <c r="Q4" s="152"/>
      <c r="R4" s="152"/>
      <c r="S4" s="152"/>
      <c r="T4" s="152"/>
      <c r="U4" s="152"/>
      <c r="V4" s="152"/>
      <c r="W4" s="152"/>
      <c r="X4" s="152"/>
      <c r="Y4" s="152"/>
      <c r="Z4" s="152"/>
      <c r="AA4" s="153"/>
    </row>
    <row r="5" spans="1:27" ht="14.25">
      <c r="A5" s="120" t="s">
        <v>111</v>
      </c>
      <c r="B5" s="121"/>
      <c r="C5" s="121"/>
      <c r="D5" s="121"/>
      <c r="E5" s="121"/>
      <c r="F5" s="121"/>
      <c r="G5" s="122"/>
      <c r="H5" s="154"/>
      <c r="I5" s="154"/>
      <c r="J5" s="154"/>
      <c r="K5" s="154"/>
      <c r="L5" s="154"/>
      <c r="M5" s="154"/>
      <c r="N5" s="154"/>
      <c r="O5" s="154"/>
      <c r="P5" s="154"/>
      <c r="Q5" s="154"/>
      <c r="R5" s="154"/>
      <c r="S5" s="154"/>
      <c r="T5" s="154"/>
      <c r="U5" s="154"/>
      <c r="V5" s="154"/>
      <c r="W5" s="154"/>
      <c r="X5" s="154"/>
      <c r="Y5" s="154"/>
      <c r="Z5" s="154"/>
      <c r="AA5" s="155"/>
    </row>
    <row r="6" spans="1:27" ht="13.5" customHeight="1">
      <c r="A6" s="123"/>
      <c r="B6" s="124"/>
      <c r="C6" s="124"/>
      <c r="D6" s="124"/>
      <c r="E6" s="124"/>
      <c r="F6" s="124"/>
      <c r="G6" s="125"/>
      <c r="H6" s="44"/>
      <c r="I6" s="38" t="b">
        <v>0</v>
      </c>
      <c r="J6" s="47"/>
      <c r="K6" s="38" t="b">
        <v>0</v>
      </c>
      <c r="L6" s="47"/>
      <c r="M6" s="38" t="b">
        <v>0</v>
      </c>
      <c r="N6" s="47"/>
      <c r="O6" s="38" t="b">
        <v>0</v>
      </c>
      <c r="P6" s="47"/>
      <c r="Q6" s="38" t="b">
        <v>0</v>
      </c>
      <c r="R6" s="47"/>
      <c r="S6" s="38" t="b">
        <v>0</v>
      </c>
      <c r="T6" s="47"/>
      <c r="U6" s="38" t="b">
        <v>0</v>
      </c>
      <c r="V6" s="47"/>
      <c r="W6" s="38" t="b">
        <v>0</v>
      </c>
      <c r="X6" s="47"/>
      <c r="Y6" s="38" t="b">
        <v>0</v>
      </c>
      <c r="Z6" s="47"/>
      <c r="AA6" s="40" t="b">
        <v>0</v>
      </c>
    </row>
    <row r="7" spans="1:27" ht="13.5" customHeight="1">
      <c r="A7" s="128"/>
      <c r="B7" s="129"/>
      <c r="C7" s="129"/>
      <c r="D7" s="129"/>
      <c r="E7" s="129"/>
      <c r="F7" s="129"/>
      <c r="G7" s="130"/>
      <c r="H7" s="45"/>
      <c r="I7" s="39" t="b">
        <v>0</v>
      </c>
      <c r="J7" s="48"/>
      <c r="K7" s="39" t="b">
        <v>0</v>
      </c>
      <c r="L7" s="48"/>
      <c r="M7" s="39" t="b">
        <v>0</v>
      </c>
      <c r="N7" s="48"/>
      <c r="O7" s="39" t="b">
        <v>0</v>
      </c>
      <c r="P7" s="48"/>
      <c r="Q7" s="39" t="b">
        <v>0</v>
      </c>
      <c r="R7" s="48"/>
      <c r="S7" s="39" t="b">
        <v>0</v>
      </c>
      <c r="T7" s="48"/>
      <c r="U7" s="39" t="b">
        <v>0</v>
      </c>
      <c r="V7" s="48"/>
      <c r="W7" s="39" t="b">
        <v>0</v>
      </c>
      <c r="X7" s="48"/>
      <c r="Y7" s="39" t="b">
        <v>0</v>
      </c>
      <c r="Z7" s="48"/>
      <c r="AA7" s="41" t="b">
        <v>0</v>
      </c>
    </row>
    <row r="8" spans="1:27">
      <c r="A8" s="131"/>
      <c r="B8" s="132"/>
      <c r="C8" s="132"/>
      <c r="D8" s="132"/>
      <c r="E8" s="132"/>
      <c r="F8" s="132"/>
      <c r="G8" s="133"/>
      <c r="H8" s="45"/>
      <c r="I8" s="39" t="b">
        <v>0</v>
      </c>
      <c r="J8" s="48"/>
      <c r="K8" s="39" t="b">
        <v>0</v>
      </c>
      <c r="L8" s="48"/>
      <c r="M8" s="39" t="b">
        <v>0</v>
      </c>
      <c r="N8" s="48"/>
      <c r="O8" s="39" t="b">
        <v>0</v>
      </c>
      <c r="P8" s="48"/>
      <c r="Q8" s="39" t="b">
        <v>0</v>
      </c>
      <c r="R8" s="48"/>
      <c r="S8" s="39" t="b">
        <v>0</v>
      </c>
      <c r="T8" s="48"/>
      <c r="U8" s="39" t="b">
        <v>0</v>
      </c>
      <c r="V8" s="48"/>
      <c r="W8" s="39" t="b">
        <v>0</v>
      </c>
      <c r="X8" s="48"/>
      <c r="Y8" s="39" t="b">
        <v>0</v>
      </c>
      <c r="Z8" s="48"/>
      <c r="AA8" s="41" t="b">
        <v>0</v>
      </c>
    </row>
    <row r="9" spans="1:27">
      <c r="A9" s="134"/>
      <c r="B9" s="135"/>
      <c r="C9" s="135"/>
      <c r="D9" s="135"/>
      <c r="E9" s="135"/>
      <c r="F9" s="135"/>
      <c r="G9" s="136"/>
      <c r="H9" s="46"/>
      <c r="I9" s="39" t="b">
        <v>0</v>
      </c>
      <c r="J9" s="49"/>
      <c r="K9" s="39" t="b">
        <v>0</v>
      </c>
      <c r="L9" s="49"/>
      <c r="M9" s="39" t="b">
        <v>0</v>
      </c>
      <c r="N9" s="49"/>
      <c r="O9" s="39" t="b">
        <v>0</v>
      </c>
      <c r="P9" s="49"/>
      <c r="Q9" s="39" t="b">
        <v>0</v>
      </c>
      <c r="R9" s="49"/>
      <c r="S9" s="39" t="b">
        <v>0</v>
      </c>
      <c r="T9" s="49"/>
      <c r="U9" s="39" t="b">
        <v>0</v>
      </c>
      <c r="V9" s="49"/>
      <c r="W9" s="39" t="b">
        <v>0</v>
      </c>
      <c r="X9" s="49"/>
      <c r="Y9" s="39" t="b">
        <v>0</v>
      </c>
      <c r="Z9" s="49"/>
      <c r="AA9" s="41" t="b">
        <v>0</v>
      </c>
    </row>
    <row r="10" spans="1:27" ht="15" thickBot="1">
      <c r="A10" s="107" t="s">
        <v>138</v>
      </c>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row>
    <row r="11" spans="1:27" ht="11.25" customHeight="1" thickBot="1">
      <c r="A11" s="43"/>
      <c r="B11" s="146" t="s">
        <v>15</v>
      </c>
      <c r="C11" s="110" t="s">
        <v>285</v>
      </c>
      <c r="D11" s="110"/>
      <c r="E11" s="110"/>
      <c r="F11" s="111"/>
      <c r="G11" s="147" t="s">
        <v>16</v>
      </c>
      <c r="H11" s="110" t="s">
        <v>286</v>
      </c>
      <c r="I11" s="110"/>
      <c r="J11" s="110"/>
      <c r="K11" s="111"/>
      <c r="L11" s="147" t="s">
        <v>17</v>
      </c>
      <c r="M11" s="110" t="s">
        <v>268</v>
      </c>
      <c r="N11" s="110"/>
      <c r="O11" s="110"/>
      <c r="P11" s="111"/>
      <c r="Q11" s="147" t="s">
        <v>18</v>
      </c>
      <c r="R11" s="138" t="s">
        <v>269</v>
      </c>
      <c r="S11" s="138"/>
      <c r="T11" s="138"/>
      <c r="U11" s="139"/>
      <c r="V11" s="147" t="s">
        <v>19</v>
      </c>
      <c r="W11" s="110" t="s">
        <v>270</v>
      </c>
      <c r="X11" s="110"/>
      <c r="Y11" s="110"/>
      <c r="Z11" s="111"/>
      <c r="AA11" s="43"/>
    </row>
    <row r="12" spans="1:27" ht="11.25" customHeight="1" thickBot="1">
      <c r="A12" s="43"/>
      <c r="B12" s="144"/>
      <c r="C12" s="112"/>
      <c r="D12" s="112"/>
      <c r="E12" s="112"/>
      <c r="F12" s="113"/>
      <c r="G12" s="145"/>
      <c r="H12" s="112"/>
      <c r="I12" s="112"/>
      <c r="J12" s="112"/>
      <c r="K12" s="113"/>
      <c r="L12" s="145"/>
      <c r="M12" s="112"/>
      <c r="N12" s="112"/>
      <c r="O12" s="112"/>
      <c r="P12" s="113"/>
      <c r="Q12" s="145"/>
      <c r="R12" s="140"/>
      <c r="S12" s="140"/>
      <c r="T12" s="140"/>
      <c r="U12" s="141"/>
      <c r="V12" s="145"/>
      <c r="W12" s="112"/>
      <c r="X12" s="112"/>
      <c r="Y12" s="112"/>
      <c r="Z12" s="113"/>
      <c r="AA12" s="42"/>
    </row>
    <row r="13" spans="1:27" ht="11.25" customHeight="1" thickBot="1">
      <c r="A13" s="43"/>
      <c r="B13" s="144"/>
      <c r="C13" s="114"/>
      <c r="D13" s="114"/>
      <c r="E13" s="114"/>
      <c r="F13" s="115"/>
      <c r="G13" s="145"/>
      <c r="H13" s="114"/>
      <c r="I13" s="114"/>
      <c r="J13" s="114"/>
      <c r="K13" s="115"/>
      <c r="L13" s="145"/>
      <c r="M13" s="114"/>
      <c r="N13" s="114"/>
      <c r="O13" s="114"/>
      <c r="P13" s="115"/>
      <c r="Q13" s="145"/>
      <c r="R13" s="142"/>
      <c r="S13" s="142"/>
      <c r="T13" s="142"/>
      <c r="U13" s="143"/>
      <c r="V13" s="145"/>
      <c r="W13" s="114"/>
      <c r="X13" s="114"/>
      <c r="Y13" s="114"/>
      <c r="Z13" s="115"/>
      <c r="AA13" s="43"/>
    </row>
    <row r="14" spans="1:27" ht="11.25" customHeight="1" thickBot="1">
      <c r="A14" s="43"/>
      <c r="B14" s="144" t="s">
        <v>20</v>
      </c>
      <c r="C14" s="110" t="s">
        <v>287</v>
      </c>
      <c r="D14" s="110"/>
      <c r="E14" s="110"/>
      <c r="F14" s="111"/>
      <c r="G14" s="145" t="s">
        <v>21</v>
      </c>
      <c r="H14" s="110" t="s">
        <v>271</v>
      </c>
      <c r="I14" s="110"/>
      <c r="J14" s="110"/>
      <c r="K14" s="111"/>
      <c r="L14" s="145" t="s">
        <v>22</v>
      </c>
      <c r="M14" s="110" t="s">
        <v>272</v>
      </c>
      <c r="N14" s="110"/>
      <c r="O14" s="110"/>
      <c r="P14" s="111"/>
      <c r="Q14" s="145" t="s">
        <v>23</v>
      </c>
      <c r="R14" s="110" t="s">
        <v>273</v>
      </c>
      <c r="S14" s="110"/>
      <c r="T14" s="110"/>
      <c r="U14" s="111"/>
      <c r="V14" s="145" t="s">
        <v>24</v>
      </c>
      <c r="W14" s="110" t="s">
        <v>274</v>
      </c>
      <c r="X14" s="110"/>
      <c r="Y14" s="110"/>
      <c r="Z14" s="111"/>
      <c r="AA14" s="43"/>
    </row>
    <row r="15" spans="1:27" ht="11.25" customHeight="1" thickBot="1">
      <c r="A15" s="43"/>
      <c r="B15" s="144"/>
      <c r="C15" s="112"/>
      <c r="D15" s="112"/>
      <c r="E15" s="112"/>
      <c r="F15" s="113"/>
      <c r="G15" s="145"/>
      <c r="H15" s="112"/>
      <c r="I15" s="112"/>
      <c r="J15" s="112"/>
      <c r="K15" s="113"/>
      <c r="L15" s="145"/>
      <c r="M15" s="112"/>
      <c r="N15" s="112"/>
      <c r="O15" s="112"/>
      <c r="P15" s="113"/>
      <c r="Q15" s="145"/>
      <c r="R15" s="112"/>
      <c r="S15" s="112"/>
      <c r="T15" s="112"/>
      <c r="U15" s="113"/>
      <c r="V15" s="145"/>
      <c r="W15" s="112"/>
      <c r="X15" s="112"/>
      <c r="Y15" s="112"/>
      <c r="Z15" s="113"/>
      <c r="AA15" s="43"/>
    </row>
    <row r="16" spans="1:27" ht="11.25" customHeight="1" thickBot="1">
      <c r="A16" s="43"/>
      <c r="B16" s="144"/>
      <c r="C16" s="114"/>
      <c r="D16" s="114"/>
      <c r="E16" s="114"/>
      <c r="F16" s="115"/>
      <c r="G16" s="145"/>
      <c r="H16" s="114"/>
      <c r="I16" s="114"/>
      <c r="J16" s="114"/>
      <c r="K16" s="115"/>
      <c r="L16" s="145"/>
      <c r="M16" s="114"/>
      <c r="N16" s="114"/>
      <c r="O16" s="114"/>
      <c r="P16" s="115"/>
      <c r="Q16" s="145"/>
      <c r="R16" s="114"/>
      <c r="S16" s="114"/>
      <c r="T16" s="114"/>
      <c r="U16" s="115"/>
      <c r="V16" s="145"/>
      <c r="W16" s="114"/>
      <c r="X16" s="114"/>
      <c r="Y16" s="114"/>
      <c r="Z16" s="115"/>
      <c r="AA16" s="43"/>
    </row>
    <row r="17" spans="1:27" ht="11.25" customHeight="1" thickBot="1">
      <c r="A17" s="43"/>
      <c r="B17" s="144" t="s">
        <v>26</v>
      </c>
      <c r="C17" s="110" t="s">
        <v>275</v>
      </c>
      <c r="D17" s="110"/>
      <c r="E17" s="110"/>
      <c r="F17" s="111"/>
      <c r="G17" s="145" t="s">
        <v>25</v>
      </c>
      <c r="H17" s="110" t="s">
        <v>276</v>
      </c>
      <c r="I17" s="110"/>
      <c r="J17" s="110"/>
      <c r="K17" s="111"/>
      <c r="L17" s="145" t="s">
        <v>27</v>
      </c>
      <c r="M17" s="110" t="s">
        <v>288</v>
      </c>
      <c r="N17" s="110"/>
      <c r="O17" s="110"/>
      <c r="P17" s="111"/>
      <c r="Q17" s="145" t="s">
        <v>28</v>
      </c>
      <c r="R17" s="110" t="s">
        <v>277</v>
      </c>
      <c r="S17" s="110"/>
      <c r="T17" s="110"/>
      <c r="U17" s="111"/>
      <c r="V17" s="145" t="s">
        <v>29</v>
      </c>
      <c r="W17" s="110" t="s">
        <v>278</v>
      </c>
      <c r="X17" s="110"/>
      <c r="Y17" s="110"/>
      <c r="Z17" s="111"/>
      <c r="AA17" s="43"/>
    </row>
    <row r="18" spans="1:27" ht="11.25" customHeight="1" thickBot="1">
      <c r="A18" s="43"/>
      <c r="B18" s="144"/>
      <c r="C18" s="112"/>
      <c r="D18" s="112"/>
      <c r="E18" s="112"/>
      <c r="F18" s="113"/>
      <c r="G18" s="145"/>
      <c r="H18" s="112"/>
      <c r="I18" s="112"/>
      <c r="J18" s="112"/>
      <c r="K18" s="113"/>
      <c r="L18" s="145"/>
      <c r="M18" s="112"/>
      <c r="N18" s="112"/>
      <c r="O18" s="112"/>
      <c r="P18" s="113"/>
      <c r="Q18" s="145"/>
      <c r="R18" s="112"/>
      <c r="S18" s="112"/>
      <c r="T18" s="112"/>
      <c r="U18" s="113"/>
      <c r="V18" s="145"/>
      <c r="W18" s="112"/>
      <c r="X18" s="112"/>
      <c r="Y18" s="112"/>
      <c r="Z18" s="113"/>
      <c r="AA18" s="43"/>
    </row>
    <row r="19" spans="1:27" ht="11.25" customHeight="1" thickBot="1">
      <c r="A19" s="43"/>
      <c r="B19" s="144"/>
      <c r="C19" s="114"/>
      <c r="D19" s="114"/>
      <c r="E19" s="114"/>
      <c r="F19" s="115"/>
      <c r="G19" s="145"/>
      <c r="H19" s="114"/>
      <c r="I19" s="114"/>
      <c r="J19" s="114"/>
      <c r="K19" s="115"/>
      <c r="L19" s="145"/>
      <c r="M19" s="114"/>
      <c r="N19" s="114"/>
      <c r="O19" s="114"/>
      <c r="P19" s="115"/>
      <c r="Q19" s="145"/>
      <c r="R19" s="114"/>
      <c r="S19" s="114"/>
      <c r="T19" s="114"/>
      <c r="U19" s="115"/>
      <c r="V19" s="145"/>
      <c r="W19" s="114"/>
      <c r="X19" s="114"/>
      <c r="Y19" s="114"/>
      <c r="Z19" s="115"/>
      <c r="AA19" s="43"/>
    </row>
    <row r="20" spans="1:27" ht="11.25" customHeight="1" thickBot="1">
      <c r="A20" s="43"/>
      <c r="B20" s="144" t="s">
        <v>30</v>
      </c>
      <c r="C20" s="110" t="s">
        <v>279</v>
      </c>
      <c r="D20" s="110"/>
      <c r="E20" s="110"/>
      <c r="F20" s="111"/>
      <c r="G20" s="145" t="s">
        <v>31</v>
      </c>
      <c r="H20" s="110" t="s">
        <v>280</v>
      </c>
      <c r="I20" s="110"/>
      <c r="J20" s="110"/>
      <c r="K20" s="111"/>
      <c r="L20" s="145" t="s">
        <v>32</v>
      </c>
      <c r="M20" s="110" t="s">
        <v>281</v>
      </c>
      <c r="N20" s="110"/>
      <c r="O20" s="110"/>
      <c r="P20" s="111"/>
      <c r="Q20" s="145" t="s">
        <v>33</v>
      </c>
      <c r="R20" s="110" t="s">
        <v>282</v>
      </c>
      <c r="S20" s="110"/>
      <c r="T20" s="110"/>
      <c r="U20" s="111"/>
      <c r="V20" s="145" t="s">
        <v>34</v>
      </c>
      <c r="W20" s="110" t="s">
        <v>283</v>
      </c>
      <c r="X20" s="110"/>
      <c r="Y20" s="110"/>
      <c r="Z20" s="111"/>
      <c r="AA20" s="43"/>
    </row>
    <row r="21" spans="1:27" ht="11.25" customHeight="1" thickBot="1">
      <c r="A21" s="43"/>
      <c r="B21" s="144"/>
      <c r="C21" s="112"/>
      <c r="D21" s="112"/>
      <c r="E21" s="112"/>
      <c r="F21" s="113"/>
      <c r="G21" s="145"/>
      <c r="H21" s="112"/>
      <c r="I21" s="112"/>
      <c r="J21" s="112"/>
      <c r="K21" s="113"/>
      <c r="L21" s="145"/>
      <c r="M21" s="112"/>
      <c r="N21" s="112"/>
      <c r="O21" s="112"/>
      <c r="P21" s="113"/>
      <c r="Q21" s="145"/>
      <c r="R21" s="112"/>
      <c r="S21" s="112"/>
      <c r="T21" s="112"/>
      <c r="U21" s="113"/>
      <c r="V21" s="145"/>
      <c r="W21" s="112"/>
      <c r="X21" s="112"/>
      <c r="Y21" s="112"/>
      <c r="Z21" s="113"/>
      <c r="AA21" s="43"/>
    </row>
    <row r="22" spans="1:27" ht="11.25" customHeight="1" thickBot="1">
      <c r="A22" s="43"/>
      <c r="B22" s="144"/>
      <c r="C22" s="114"/>
      <c r="D22" s="114"/>
      <c r="E22" s="114"/>
      <c r="F22" s="115"/>
      <c r="G22" s="145"/>
      <c r="H22" s="114"/>
      <c r="I22" s="114"/>
      <c r="J22" s="114"/>
      <c r="K22" s="115"/>
      <c r="L22" s="145"/>
      <c r="M22" s="114"/>
      <c r="N22" s="114"/>
      <c r="O22" s="114"/>
      <c r="P22" s="115"/>
      <c r="Q22" s="145"/>
      <c r="R22" s="114"/>
      <c r="S22" s="114"/>
      <c r="T22" s="114"/>
      <c r="U22" s="115"/>
      <c r="V22" s="145"/>
      <c r="W22" s="114"/>
      <c r="X22" s="114"/>
      <c r="Y22" s="114"/>
      <c r="Z22" s="115"/>
      <c r="AA22" s="43"/>
    </row>
    <row r="23" spans="1:27" ht="11.25" customHeight="1" thickBot="1">
      <c r="A23" s="43"/>
      <c r="B23" s="144" t="s">
        <v>35</v>
      </c>
      <c r="C23" s="110" t="s">
        <v>284</v>
      </c>
      <c r="D23" s="110"/>
      <c r="E23" s="110"/>
      <c r="F23" s="111"/>
      <c r="G23" s="145" t="s">
        <v>36</v>
      </c>
      <c r="H23" s="110" t="s">
        <v>417</v>
      </c>
      <c r="I23" s="110"/>
      <c r="J23" s="110"/>
      <c r="K23" s="111"/>
      <c r="L23" s="145" t="s">
        <v>107</v>
      </c>
      <c r="M23" s="110" t="s">
        <v>416</v>
      </c>
      <c r="N23" s="110"/>
      <c r="O23" s="110"/>
      <c r="P23" s="111"/>
      <c r="Q23" s="145" t="s">
        <v>37</v>
      </c>
      <c r="R23" s="110" t="s">
        <v>418</v>
      </c>
      <c r="S23" s="110"/>
      <c r="T23" s="110"/>
      <c r="U23" s="111"/>
      <c r="V23" s="145" t="s">
        <v>38</v>
      </c>
      <c r="W23" s="110" t="s">
        <v>419</v>
      </c>
      <c r="X23" s="110"/>
      <c r="Y23" s="110"/>
      <c r="Z23" s="111"/>
      <c r="AA23" s="43"/>
    </row>
    <row r="24" spans="1:27" ht="11.25" customHeight="1" thickBot="1">
      <c r="A24" s="43"/>
      <c r="B24" s="144"/>
      <c r="C24" s="112"/>
      <c r="D24" s="112"/>
      <c r="E24" s="112"/>
      <c r="F24" s="113"/>
      <c r="G24" s="145"/>
      <c r="H24" s="112"/>
      <c r="I24" s="112"/>
      <c r="J24" s="112"/>
      <c r="K24" s="113"/>
      <c r="L24" s="145"/>
      <c r="M24" s="112"/>
      <c r="N24" s="112"/>
      <c r="O24" s="112"/>
      <c r="P24" s="113"/>
      <c r="Q24" s="145"/>
      <c r="R24" s="112"/>
      <c r="S24" s="112"/>
      <c r="T24" s="112"/>
      <c r="U24" s="113"/>
      <c r="V24" s="145"/>
      <c r="W24" s="112"/>
      <c r="X24" s="112"/>
      <c r="Y24" s="112"/>
      <c r="Z24" s="113"/>
      <c r="AA24" s="43"/>
    </row>
    <row r="25" spans="1:27" ht="11.25" customHeight="1" thickBot="1">
      <c r="A25" s="43"/>
      <c r="B25" s="144"/>
      <c r="C25" s="114"/>
      <c r="D25" s="114"/>
      <c r="E25" s="114"/>
      <c r="F25" s="115"/>
      <c r="G25" s="145"/>
      <c r="H25" s="114"/>
      <c r="I25" s="114"/>
      <c r="J25" s="114"/>
      <c r="K25" s="115"/>
      <c r="L25" s="145"/>
      <c r="M25" s="114"/>
      <c r="N25" s="114"/>
      <c r="O25" s="114"/>
      <c r="P25" s="115"/>
      <c r="Q25" s="145"/>
      <c r="R25" s="114"/>
      <c r="S25" s="114"/>
      <c r="T25" s="114"/>
      <c r="U25" s="115"/>
      <c r="V25" s="145"/>
      <c r="W25" s="114"/>
      <c r="X25" s="114"/>
      <c r="Y25" s="114"/>
      <c r="Z25" s="115"/>
      <c r="AA25" s="43"/>
    </row>
    <row r="26" spans="1:27" ht="11.25" customHeight="1" thickBot="1">
      <c r="A26" s="43"/>
      <c r="B26" s="144" t="s">
        <v>39</v>
      </c>
      <c r="C26" s="110" t="s">
        <v>420</v>
      </c>
      <c r="D26" s="110"/>
      <c r="E26" s="110"/>
      <c r="F26" s="111"/>
      <c r="G26" s="145" t="s">
        <v>105</v>
      </c>
      <c r="H26" s="110" t="s">
        <v>421</v>
      </c>
      <c r="I26" s="110"/>
      <c r="J26" s="110"/>
      <c r="K26" s="111"/>
      <c r="L26" s="145" t="s">
        <v>108</v>
      </c>
      <c r="M26" s="110" t="s">
        <v>422</v>
      </c>
      <c r="N26" s="110"/>
      <c r="O26" s="110"/>
      <c r="P26" s="111"/>
      <c r="Q26" s="145" t="s">
        <v>109</v>
      </c>
      <c r="R26" s="110" t="s">
        <v>423</v>
      </c>
      <c r="S26" s="110"/>
      <c r="T26" s="110"/>
      <c r="U26" s="111"/>
      <c r="V26" s="145" t="s">
        <v>110</v>
      </c>
      <c r="W26" s="110" t="s">
        <v>424</v>
      </c>
      <c r="X26" s="110"/>
      <c r="Y26" s="110"/>
      <c r="Z26" s="111"/>
      <c r="AA26" s="43"/>
    </row>
    <row r="27" spans="1:27" ht="11.25" customHeight="1" thickBot="1">
      <c r="A27" s="43"/>
      <c r="B27" s="144"/>
      <c r="C27" s="112"/>
      <c r="D27" s="112"/>
      <c r="E27" s="112"/>
      <c r="F27" s="113"/>
      <c r="G27" s="145"/>
      <c r="H27" s="112"/>
      <c r="I27" s="112"/>
      <c r="J27" s="112"/>
      <c r="K27" s="113"/>
      <c r="L27" s="145"/>
      <c r="M27" s="112"/>
      <c r="N27" s="112"/>
      <c r="O27" s="112"/>
      <c r="P27" s="113"/>
      <c r="Q27" s="145"/>
      <c r="R27" s="112"/>
      <c r="S27" s="112"/>
      <c r="T27" s="112"/>
      <c r="U27" s="113"/>
      <c r="V27" s="145"/>
      <c r="W27" s="112"/>
      <c r="X27" s="112"/>
      <c r="Y27" s="112"/>
      <c r="Z27" s="113"/>
      <c r="AA27" s="43"/>
    </row>
    <row r="28" spans="1:27" ht="11.25" customHeight="1" thickBot="1">
      <c r="A28" s="43"/>
      <c r="B28" s="144"/>
      <c r="C28" s="114"/>
      <c r="D28" s="114"/>
      <c r="E28" s="114"/>
      <c r="F28" s="115"/>
      <c r="G28" s="145"/>
      <c r="H28" s="114"/>
      <c r="I28" s="114"/>
      <c r="J28" s="114"/>
      <c r="K28" s="115"/>
      <c r="L28" s="145"/>
      <c r="M28" s="114"/>
      <c r="N28" s="114"/>
      <c r="O28" s="114"/>
      <c r="P28" s="115"/>
      <c r="Q28" s="145"/>
      <c r="R28" s="114"/>
      <c r="S28" s="114"/>
      <c r="T28" s="114"/>
      <c r="U28" s="115"/>
      <c r="V28" s="145"/>
      <c r="W28" s="114"/>
      <c r="X28" s="114"/>
      <c r="Y28" s="114"/>
      <c r="Z28" s="115"/>
      <c r="AA28" s="43"/>
    </row>
    <row r="29" spans="1:27" ht="11.25" customHeight="1" thickBot="1">
      <c r="A29" s="43"/>
      <c r="B29" s="144" t="s">
        <v>425</v>
      </c>
      <c r="C29" s="166" t="s">
        <v>429</v>
      </c>
      <c r="D29" s="167"/>
      <c r="E29" s="167"/>
      <c r="F29" s="168"/>
      <c r="G29" s="145" t="s">
        <v>426</v>
      </c>
      <c r="H29" s="166"/>
      <c r="I29" s="167"/>
      <c r="J29" s="167"/>
      <c r="K29" s="168"/>
      <c r="L29" s="145" t="s">
        <v>427</v>
      </c>
      <c r="M29" s="166"/>
      <c r="N29" s="167"/>
      <c r="O29" s="167"/>
      <c r="P29" s="168"/>
      <c r="Q29" s="145" t="s">
        <v>118</v>
      </c>
      <c r="R29" s="166"/>
      <c r="S29" s="167"/>
      <c r="T29" s="167"/>
      <c r="U29" s="168"/>
      <c r="V29" s="145" t="s">
        <v>428</v>
      </c>
      <c r="W29" s="166"/>
      <c r="X29" s="167"/>
      <c r="Y29" s="167"/>
      <c r="Z29" s="168"/>
      <c r="AA29" s="43"/>
    </row>
    <row r="30" spans="1:27" ht="11.25" customHeight="1" thickBot="1">
      <c r="A30" s="43"/>
      <c r="B30" s="144"/>
      <c r="C30" s="169"/>
      <c r="D30" s="170"/>
      <c r="E30" s="170"/>
      <c r="F30" s="171"/>
      <c r="G30" s="145"/>
      <c r="H30" s="169"/>
      <c r="I30" s="170"/>
      <c r="J30" s="170"/>
      <c r="K30" s="171"/>
      <c r="L30" s="145"/>
      <c r="M30" s="169"/>
      <c r="N30" s="170"/>
      <c r="O30" s="170"/>
      <c r="P30" s="171"/>
      <c r="Q30" s="145"/>
      <c r="R30" s="169"/>
      <c r="S30" s="170"/>
      <c r="T30" s="170"/>
      <c r="U30" s="171"/>
      <c r="V30" s="145"/>
      <c r="W30" s="169"/>
      <c r="X30" s="170"/>
      <c r="Y30" s="170"/>
      <c r="Z30" s="171"/>
      <c r="AA30" s="43"/>
    </row>
    <row r="31" spans="1:27" ht="11.25" customHeight="1" thickBot="1">
      <c r="A31" s="43"/>
      <c r="B31" s="175"/>
      <c r="C31" s="172"/>
      <c r="D31" s="173"/>
      <c r="E31" s="173"/>
      <c r="F31" s="174"/>
      <c r="G31" s="176"/>
      <c r="H31" s="172"/>
      <c r="I31" s="173"/>
      <c r="J31" s="173"/>
      <c r="K31" s="174"/>
      <c r="L31" s="176"/>
      <c r="M31" s="172"/>
      <c r="N31" s="173"/>
      <c r="O31" s="173"/>
      <c r="P31" s="174"/>
      <c r="Q31" s="176"/>
      <c r="R31" s="172"/>
      <c r="S31" s="173"/>
      <c r="T31" s="173"/>
      <c r="U31" s="174"/>
      <c r="V31" s="176"/>
      <c r="W31" s="172"/>
      <c r="X31" s="173"/>
      <c r="Y31" s="173"/>
      <c r="Z31" s="174"/>
      <c r="AA31" s="43"/>
    </row>
    <row r="33" spans="1:27">
      <c r="A33" s="126" t="s">
        <v>436</v>
      </c>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row>
    <row r="34" spans="1:27">
      <c r="A34" s="127"/>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row>
    <row r="35" spans="1:27" ht="22.5" customHeight="1">
      <c r="A35" s="163" t="s">
        <v>448</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row>
    <row r="36" spans="1:27" ht="13.5" customHeight="1">
      <c r="A36" s="117" t="s">
        <v>106</v>
      </c>
      <c r="B36" s="118"/>
      <c r="C36" s="118"/>
      <c r="D36" s="118"/>
      <c r="E36" s="118"/>
      <c r="F36" s="118"/>
      <c r="G36" s="119"/>
      <c r="H36" s="164" t="s">
        <v>140</v>
      </c>
      <c r="I36" s="152"/>
      <c r="J36" s="152"/>
      <c r="K36" s="152"/>
      <c r="L36" s="152"/>
      <c r="M36" s="152"/>
      <c r="N36" s="152"/>
      <c r="O36" s="152"/>
      <c r="P36" s="152"/>
      <c r="Q36" s="152"/>
      <c r="R36" s="152"/>
      <c r="S36" s="152"/>
      <c r="T36" s="152"/>
      <c r="U36" s="152"/>
      <c r="V36" s="152"/>
      <c r="W36" s="152"/>
      <c r="X36" s="152"/>
      <c r="Y36" s="152"/>
      <c r="Z36" s="152"/>
      <c r="AA36" s="153"/>
    </row>
    <row r="37" spans="1:27" ht="13.5" customHeight="1">
      <c r="A37" s="120" t="s">
        <v>111</v>
      </c>
      <c r="B37" s="121"/>
      <c r="C37" s="121"/>
      <c r="D37" s="121"/>
      <c r="E37" s="121"/>
      <c r="F37" s="121"/>
      <c r="G37" s="122"/>
      <c r="H37" s="154"/>
      <c r="I37" s="154"/>
      <c r="J37" s="154"/>
      <c r="K37" s="154"/>
      <c r="L37" s="154"/>
      <c r="M37" s="154"/>
      <c r="N37" s="154"/>
      <c r="O37" s="154"/>
      <c r="P37" s="154"/>
      <c r="Q37" s="154"/>
      <c r="R37" s="154"/>
      <c r="S37" s="154"/>
      <c r="T37" s="154"/>
      <c r="U37" s="154"/>
      <c r="V37" s="154"/>
      <c r="W37" s="154"/>
      <c r="X37" s="154"/>
      <c r="Y37" s="154"/>
      <c r="Z37" s="154"/>
      <c r="AA37" s="155"/>
    </row>
    <row r="38" spans="1:27">
      <c r="A38" s="123"/>
      <c r="B38" s="124"/>
      <c r="C38" s="124"/>
      <c r="D38" s="124"/>
      <c r="E38" s="124"/>
      <c r="F38" s="124"/>
      <c r="G38" s="125"/>
      <c r="H38" s="44"/>
      <c r="I38" s="38" t="b">
        <v>0</v>
      </c>
      <c r="J38" s="47"/>
      <c r="K38" s="38" t="b">
        <v>0</v>
      </c>
      <c r="L38" s="47"/>
      <c r="M38" s="38" t="b">
        <v>0</v>
      </c>
      <c r="N38" s="47"/>
      <c r="O38" s="38" t="b">
        <v>0</v>
      </c>
      <c r="P38" s="47"/>
      <c r="Q38" s="38" t="b">
        <v>0</v>
      </c>
      <c r="R38" s="47"/>
      <c r="S38" s="38" t="b">
        <v>0</v>
      </c>
      <c r="T38" s="47"/>
      <c r="U38" s="38" t="b">
        <v>0</v>
      </c>
      <c r="V38" s="47"/>
      <c r="W38" s="38" t="b">
        <v>0</v>
      </c>
      <c r="X38" s="47"/>
      <c r="Y38" s="38" t="b">
        <v>0</v>
      </c>
      <c r="Z38" s="47"/>
      <c r="AA38" s="40" t="b">
        <v>0</v>
      </c>
    </row>
    <row r="39" spans="1:27" ht="13.5" customHeight="1">
      <c r="A39" s="128"/>
      <c r="B39" s="129"/>
      <c r="C39" s="129"/>
      <c r="D39" s="129"/>
      <c r="E39" s="129"/>
      <c r="F39" s="129"/>
      <c r="G39" s="130"/>
      <c r="H39" s="45"/>
      <c r="I39" s="39" t="b">
        <v>0</v>
      </c>
      <c r="J39" s="48"/>
      <c r="K39" s="39" t="b">
        <v>0</v>
      </c>
      <c r="L39" s="48"/>
      <c r="M39" s="39" t="b">
        <v>0</v>
      </c>
      <c r="N39" s="48"/>
      <c r="O39" s="39" t="b">
        <v>0</v>
      </c>
      <c r="P39" s="48"/>
      <c r="Q39" s="39" t="b">
        <v>0</v>
      </c>
      <c r="R39" s="48"/>
      <c r="S39" s="39" t="b">
        <v>0</v>
      </c>
      <c r="T39" s="48"/>
      <c r="U39" s="39" t="b">
        <v>0</v>
      </c>
      <c r="V39" s="48"/>
      <c r="W39" s="39" t="b">
        <v>0</v>
      </c>
      <c r="X39" s="48"/>
      <c r="Y39" s="39" t="b">
        <v>0</v>
      </c>
      <c r="Z39" s="48"/>
      <c r="AA39" s="41" t="b">
        <v>0</v>
      </c>
    </row>
    <row r="40" spans="1:27">
      <c r="A40" s="131"/>
      <c r="B40" s="132"/>
      <c r="C40" s="132"/>
      <c r="D40" s="132"/>
      <c r="E40" s="132"/>
      <c r="F40" s="132"/>
      <c r="G40" s="133"/>
      <c r="H40" s="45"/>
      <c r="I40" s="39" t="b">
        <v>0</v>
      </c>
      <c r="J40" s="48"/>
      <c r="K40" s="39" t="b">
        <v>0</v>
      </c>
      <c r="L40" s="48"/>
      <c r="M40" s="39" t="b">
        <v>0</v>
      </c>
      <c r="N40" s="48"/>
      <c r="O40" s="39" t="b">
        <v>0</v>
      </c>
      <c r="P40" s="48"/>
      <c r="Q40" s="39" t="b">
        <v>0</v>
      </c>
      <c r="R40" s="48"/>
      <c r="S40" s="39" t="b">
        <v>0</v>
      </c>
      <c r="T40" s="48"/>
      <c r="U40" s="39" t="b">
        <v>0</v>
      </c>
      <c r="V40" s="48"/>
      <c r="W40" s="39" t="b">
        <v>0</v>
      </c>
      <c r="X40" s="48"/>
      <c r="Y40" s="39" t="b">
        <v>0</v>
      </c>
      <c r="Z40" s="48"/>
      <c r="AA40" s="41" t="b">
        <v>0</v>
      </c>
    </row>
    <row r="41" spans="1:27" s="9" customFormat="1">
      <c r="A41" s="134"/>
      <c r="B41" s="135"/>
      <c r="C41" s="135"/>
      <c r="D41" s="135"/>
      <c r="E41" s="135"/>
      <c r="F41" s="135"/>
      <c r="G41" s="136"/>
      <c r="H41" s="50"/>
      <c r="I41" s="39" t="b">
        <v>0</v>
      </c>
      <c r="J41" s="51"/>
      <c r="K41" s="39" t="b">
        <v>0</v>
      </c>
      <c r="L41" s="51"/>
      <c r="M41" s="39" t="b">
        <v>0</v>
      </c>
      <c r="N41" s="51"/>
      <c r="O41" s="39" t="b">
        <v>0</v>
      </c>
      <c r="P41" s="51"/>
      <c r="Q41" s="39" t="b">
        <v>0</v>
      </c>
      <c r="R41" s="51"/>
      <c r="S41" s="39" t="b">
        <v>0</v>
      </c>
      <c r="T41" s="51"/>
      <c r="U41" s="39" t="b">
        <v>0</v>
      </c>
      <c r="V41" s="51"/>
      <c r="W41" s="39" t="b">
        <v>0</v>
      </c>
      <c r="X41" s="51"/>
      <c r="Y41" s="39" t="b">
        <v>0</v>
      </c>
      <c r="Z41" s="51"/>
      <c r="AA41" s="41" t="b">
        <v>0</v>
      </c>
    </row>
    <row r="42" spans="1:27" s="9" customFormat="1" ht="15" thickBot="1">
      <c r="A42" s="107" t="s">
        <v>138</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row>
    <row r="43" spans="1:27" ht="11.25" customHeight="1" thickBot="1">
      <c r="A43" s="53"/>
      <c r="B43" s="165" t="s">
        <v>15</v>
      </c>
      <c r="C43" s="110" t="s">
        <v>162</v>
      </c>
      <c r="D43" s="110"/>
      <c r="E43" s="110"/>
      <c r="F43" s="111"/>
      <c r="G43" s="137" t="s">
        <v>16</v>
      </c>
      <c r="H43" s="110" t="s">
        <v>167</v>
      </c>
      <c r="I43" s="110"/>
      <c r="J43" s="110"/>
      <c r="K43" s="111"/>
      <c r="L43" s="137" t="s">
        <v>17</v>
      </c>
      <c r="M43" s="110" t="s">
        <v>169</v>
      </c>
      <c r="N43" s="110"/>
      <c r="O43" s="110"/>
      <c r="P43" s="111"/>
      <c r="Q43" s="137" t="s">
        <v>18</v>
      </c>
      <c r="R43" s="138" t="s">
        <v>172</v>
      </c>
      <c r="S43" s="138"/>
      <c r="T43" s="138"/>
      <c r="U43" s="139"/>
      <c r="V43" s="137" t="s">
        <v>19</v>
      </c>
      <c r="W43" s="110" t="s">
        <v>174</v>
      </c>
      <c r="X43" s="110"/>
      <c r="Y43" s="110"/>
      <c r="Z43" s="111"/>
      <c r="AA43" s="52"/>
    </row>
    <row r="44" spans="1:27" ht="11.25" customHeight="1" thickBot="1">
      <c r="A44" s="53"/>
      <c r="B44" s="116"/>
      <c r="C44" s="112"/>
      <c r="D44" s="112"/>
      <c r="E44" s="112"/>
      <c r="F44" s="113"/>
      <c r="G44" s="109"/>
      <c r="H44" s="112"/>
      <c r="I44" s="112"/>
      <c r="J44" s="112"/>
      <c r="K44" s="113"/>
      <c r="L44" s="109"/>
      <c r="M44" s="112"/>
      <c r="N44" s="112"/>
      <c r="O44" s="112"/>
      <c r="P44" s="113"/>
      <c r="Q44" s="109"/>
      <c r="R44" s="140"/>
      <c r="S44" s="140"/>
      <c r="T44" s="140"/>
      <c r="U44" s="141"/>
      <c r="V44" s="109"/>
      <c r="W44" s="112"/>
      <c r="X44" s="112"/>
      <c r="Y44" s="112"/>
      <c r="Z44" s="113"/>
      <c r="AA44" s="52"/>
    </row>
    <row r="45" spans="1:27" ht="11.25" customHeight="1" thickBot="1">
      <c r="A45" s="53"/>
      <c r="B45" s="116"/>
      <c r="C45" s="114"/>
      <c r="D45" s="114"/>
      <c r="E45" s="114"/>
      <c r="F45" s="115"/>
      <c r="G45" s="109"/>
      <c r="H45" s="114"/>
      <c r="I45" s="114"/>
      <c r="J45" s="114"/>
      <c r="K45" s="115"/>
      <c r="L45" s="109"/>
      <c r="M45" s="114"/>
      <c r="N45" s="114"/>
      <c r="O45" s="114"/>
      <c r="P45" s="115"/>
      <c r="Q45" s="109"/>
      <c r="R45" s="142"/>
      <c r="S45" s="142"/>
      <c r="T45" s="142"/>
      <c r="U45" s="143"/>
      <c r="V45" s="109"/>
      <c r="W45" s="114"/>
      <c r="X45" s="114"/>
      <c r="Y45" s="114"/>
      <c r="Z45" s="115"/>
      <c r="AA45" s="52"/>
    </row>
    <row r="46" spans="1:27" ht="11.25" customHeight="1" thickBot="1">
      <c r="A46" s="53"/>
      <c r="B46" s="116" t="s">
        <v>20</v>
      </c>
      <c r="C46" s="138" t="s">
        <v>175</v>
      </c>
      <c r="D46" s="138"/>
      <c r="E46" s="138"/>
      <c r="F46" s="139"/>
      <c r="G46" s="109" t="s">
        <v>21</v>
      </c>
      <c r="H46" s="110" t="s">
        <v>176</v>
      </c>
      <c r="I46" s="110"/>
      <c r="J46" s="110"/>
      <c r="K46" s="111"/>
      <c r="L46" s="109" t="s">
        <v>22</v>
      </c>
      <c r="M46" s="110" t="s">
        <v>177</v>
      </c>
      <c r="N46" s="110"/>
      <c r="O46" s="110"/>
      <c r="P46" s="111"/>
      <c r="Q46" s="109" t="s">
        <v>23</v>
      </c>
      <c r="R46" s="110" t="s">
        <v>186</v>
      </c>
      <c r="S46" s="110"/>
      <c r="T46" s="110"/>
      <c r="U46" s="111"/>
      <c r="V46" s="109" t="s">
        <v>24</v>
      </c>
      <c r="W46" s="110" t="s">
        <v>187</v>
      </c>
      <c r="X46" s="110"/>
      <c r="Y46" s="110"/>
      <c r="Z46" s="111"/>
      <c r="AA46" s="52"/>
    </row>
    <row r="47" spans="1:27" ht="11.25" customHeight="1" thickBot="1">
      <c r="A47" s="53"/>
      <c r="B47" s="116"/>
      <c r="C47" s="140"/>
      <c r="D47" s="140"/>
      <c r="E47" s="140"/>
      <c r="F47" s="141"/>
      <c r="G47" s="109"/>
      <c r="H47" s="112"/>
      <c r="I47" s="112"/>
      <c r="J47" s="112"/>
      <c r="K47" s="113"/>
      <c r="L47" s="109"/>
      <c r="M47" s="112"/>
      <c r="N47" s="112"/>
      <c r="O47" s="112"/>
      <c r="P47" s="113"/>
      <c r="Q47" s="109"/>
      <c r="R47" s="112"/>
      <c r="S47" s="112"/>
      <c r="T47" s="112"/>
      <c r="U47" s="113"/>
      <c r="V47" s="109"/>
      <c r="W47" s="112"/>
      <c r="X47" s="112"/>
      <c r="Y47" s="112"/>
      <c r="Z47" s="113"/>
      <c r="AA47" s="52"/>
    </row>
    <row r="48" spans="1:27" ht="11.25" customHeight="1" thickBot="1">
      <c r="A48" s="53"/>
      <c r="B48" s="116"/>
      <c r="C48" s="142"/>
      <c r="D48" s="142"/>
      <c r="E48" s="142"/>
      <c r="F48" s="143"/>
      <c r="G48" s="109"/>
      <c r="H48" s="114"/>
      <c r="I48" s="114"/>
      <c r="J48" s="114"/>
      <c r="K48" s="115"/>
      <c r="L48" s="109"/>
      <c r="M48" s="114"/>
      <c r="N48" s="114"/>
      <c r="O48" s="114"/>
      <c r="P48" s="115"/>
      <c r="Q48" s="109"/>
      <c r="R48" s="114"/>
      <c r="S48" s="114"/>
      <c r="T48" s="114"/>
      <c r="U48" s="115"/>
      <c r="V48" s="109"/>
      <c r="W48" s="114"/>
      <c r="X48" s="114"/>
      <c r="Y48" s="114"/>
      <c r="Z48" s="115"/>
      <c r="AA48" s="52"/>
    </row>
    <row r="49" spans="1:27" ht="11.25" customHeight="1" thickBot="1">
      <c r="A49" s="53"/>
      <c r="B49" s="116" t="s">
        <v>26</v>
      </c>
      <c r="C49" s="110" t="s">
        <v>178</v>
      </c>
      <c r="D49" s="110"/>
      <c r="E49" s="110"/>
      <c r="F49" s="111"/>
      <c r="G49" s="109" t="s">
        <v>25</v>
      </c>
      <c r="H49" s="110" t="s">
        <v>185</v>
      </c>
      <c r="I49" s="110"/>
      <c r="J49" s="110"/>
      <c r="K49" s="111"/>
      <c r="L49" s="109" t="s">
        <v>27</v>
      </c>
      <c r="M49" s="110" t="s">
        <v>179</v>
      </c>
      <c r="N49" s="110"/>
      <c r="O49" s="110"/>
      <c r="P49" s="111"/>
      <c r="Q49" s="109" t="s">
        <v>28</v>
      </c>
      <c r="R49" s="110" t="s">
        <v>184</v>
      </c>
      <c r="S49" s="110"/>
      <c r="T49" s="110"/>
      <c r="U49" s="111"/>
      <c r="V49" s="109" t="s">
        <v>29</v>
      </c>
      <c r="W49" s="110" t="s">
        <v>188</v>
      </c>
      <c r="X49" s="110"/>
      <c r="Y49" s="110"/>
      <c r="Z49" s="111"/>
      <c r="AA49" s="52"/>
    </row>
    <row r="50" spans="1:27" ht="11.25" customHeight="1" thickBot="1">
      <c r="A50" s="53"/>
      <c r="B50" s="116"/>
      <c r="C50" s="112"/>
      <c r="D50" s="112"/>
      <c r="E50" s="112"/>
      <c r="F50" s="113"/>
      <c r="G50" s="109"/>
      <c r="H50" s="112"/>
      <c r="I50" s="112"/>
      <c r="J50" s="112"/>
      <c r="K50" s="113"/>
      <c r="L50" s="109"/>
      <c r="M50" s="112"/>
      <c r="N50" s="112"/>
      <c r="O50" s="112"/>
      <c r="P50" s="113"/>
      <c r="Q50" s="109"/>
      <c r="R50" s="112"/>
      <c r="S50" s="112"/>
      <c r="T50" s="112"/>
      <c r="U50" s="113"/>
      <c r="V50" s="109"/>
      <c r="W50" s="112"/>
      <c r="X50" s="112"/>
      <c r="Y50" s="112"/>
      <c r="Z50" s="113"/>
      <c r="AA50" s="52"/>
    </row>
    <row r="51" spans="1:27" ht="11.25" customHeight="1" thickBot="1">
      <c r="A51" s="53"/>
      <c r="B51" s="116"/>
      <c r="C51" s="114"/>
      <c r="D51" s="114"/>
      <c r="E51" s="114"/>
      <c r="F51" s="115"/>
      <c r="G51" s="109"/>
      <c r="H51" s="114"/>
      <c r="I51" s="114"/>
      <c r="J51" s="114"/>
      <c r="K51" s="115"/>
      <c r="L51" s="109"/>
      <c r="M51" s="114"/>
      <c r="N51" s="114"/>
      <c r="O51" s="114"/>
      <c r="P51" s="115"/>
      <c r="Q51" s="109"/>
      <c r="R51" s="114"/>
      <c r="S51" s="114"/>
      <c r="T51" s="114"/>
      <c r="U51" s="115"/>
      <c r="V51" s="109"/>
      <c r="W51" s="114"/>
      <c r="X51" s="114"/>
      <c r="Y51" s="114"/>
      <c r="Z51" s="115"/>
      <c r="AA51" s="52"/>
    </row>
    <row r="52" spans="1:27" ht="11.25" customHeight="1" thickBot="1">
      <c r="A52" s="53"/>
      <c r="B52" s="116" t="s">
        <v>30</v>
      </c>
      <c r="C52" s="110" t="s">
        <v>451</v>
      </c>
      <c r="D52" s="110"/>
      <c r="E52" s="110"/>
      <c r="F52" s="111"/>
      <c r="G52" s="109" t="s">
        <v>31</v>
      </c>
      <c r="H52" s="110" t="s">
        <v>189</v>
      </c>
      <c r="I52" s="110"/>
      <c r="J52" s="110"/>
      <c r="K52" s="111"/>
      <c r="L52" s="109" t="s">
        <v>32</v>
      </c>
      <c r="M52" s="110" t="s">
        <v>182</v>
      </c>
      <c r="N52" s="110"/>
      <c r="O52" s="110"/>
      <c r="P52" s="111"/>
      <c r="Q52" s="109" t="s">
        <v>33</v>
      </c>
      <c r="R52" s="110" t="s">
        <v>180</v>
      </c>
      <c r="S52" s="110"/>
      <c r="T52" s="110"/>
      <c r="U52" s="111"/>
      <c r="V52" s="109" t="s">
        <v>34</v>
      </c>
      <c r="W52" s="110" t="s">
        <v>450</v>
      </c>
      <c r="X52" s="110"/>
      <c r="Y52" s="110"/>
      <c r="Z52" s="111"/>
      <c r="AA52" s="52"/>
    </row>
    <row r="53" spans="1:27" ht="11.25" customHeight="1" thickBot="1">
      <c r="A53" s="53"/>
      <c r="B53" s="116"/>
      <c r="C53" s="112"/>
      <c r="D53" s="112"/>
      <c r="E53" s="112"/>
      <c r="F53" s="113"/>
      <c r="G53" s="109"/>
      <c r="H53" s="112"/>
      <c r="I53" s="112"/>
      <c r="J53" s="112"/>
      <c r="K53" s="113"/>
      <c r="L53" s="109"/>
      <c r="M53" s="112"/>
      <c r="N53" s="112"/>
      <c r="O53" s="112"/>
      <c r="P53" s="113"/>
      <c r="Q53" s="109"/>
      <c r="R53" s="112"/>
      <c r="S53" s="112"/>
      <c r="T53" s="112"/>
      <c r="U53" s="113"/>
      <c r="V53" s="109"/>
      <c r="W53" s="112"/>
      <c r="X53" s="112"/>
      <c r="Y53" s="112"/>
      <c r="Z53" s="113"/>
      <c r="AA53" s="52"/>
    </row>
    <row r="54" spans="1:27" ht="11.25" customHeight="1" thickBot="1">
      <c r="A54" s="53"/>
      <c r="B54" s="116"/>
      <c r="C54" s="114"/>
      <c r="D54" s="114"/>
      <c r="E54" s="114"/>
      <c r="F54" s="115"/>
      <c r="G54" s="109"/>
      <c r="H54" s="114"/>
      <c r="I54" s="114"/>
      <c r="J54" s="114"/>
      <c r="K54" s="115"/>
      <c r="L54" s="109"/>
      <c r="M54" s="114"/>
      <c r="N54" s="114"/>
      <c r="O54" s="114"/>
      <c r="P54" s="115"/>
      <c r="Q54" s="109"/>
      <c r="R54" s="114"/>
      <c r="S54" s="114"/>
      <c r="T54" s="114"/>
      <c r="U54" s="115"/>
      <c r="V54" s="109"/>
      <c r="W54" s="114"/>
      <c r="X54" s="114"/>
      <c r="Y54" s="114"/>
      <c r="Z54" s="115"/>
      <c r="AA54" s="52"/>
    </row>
    <row r="55" spans="1:27" ht="11.25" customHeight="1" thickBot="1">
      <c r="A55" s="53"/>
      <c r="B55" s="116" t="s">
        <v>35</v>
      </c>
      <c r="C55" s="110" t="s">
        <v>190</v>
      </c>
      <c r="D55" s="110"/>
      <c r="E55" s="110"/>
      <c r="F55" s="111"/>
      <c r="G55" s="109" t="s">
        <v>36</v>
      </c>
      <c r="H55" s="110" t="s">
        <v>191</v>
      </c>
      <c r="I55" s="110"/>
      <c r="J55" s="110"/>
      <c r="K55" s="111"/>
      <c r="L55" s="109" t="s">
        <v>107</v>
      </c>
      <c r="M55" s="110" t="s">
        <v>183</v>
      </c>
      <c r="N55" s="110"/>
      <c r="O55" s="110"/>
      <c r="P55" s="111"/>
      <c r="Q55" s="109" t="s">
        <v>37</v>
      </c>
      <c r="R55" s="110" t="s">
        <v>192</v>
      </c>
      <c r="S55" s="110"/>
      <c r="T55" s="110"/>
      <c r="U55" s="111"/>
      <c r="V55" s="109" t="s">
        <v>38</v>
      </c>
      <c r="W55" s="110" t="s">
        <v>193</v>
      </c>
      <c r="X55" s="110"/>
      <c r="Y55" s="110"/>
      <c r="Z55" s="111"/>
      <c r="AA55" s="52"/>
    </row>
    <row r="56" spans="1:27" ht="11.25" customHeight="1" thickBot="1">
      <c r="A56" s="53"/>
      <c r="B56" s="116"/>
      <c r="C56" s="112"/>
      <c r="D56" s="112"/>
      <c r="E56" s="112"/>
      <c r="F56" s="113"/>
      <c r="G56" s="109"/>
      <c r="H56" s="112"/>
      <c r="I56" s="112"/>
      <c r="J56" s="112"/>
      <c r="K56" s="113"/>
      <c r="L56" s="109"/>
      <c r="M56" s="112"/>
      <c r="N56" s="112"/>
      <c r="O56" s="112"/>
      <c r="P56" s="113"/>
      <c r="Q56" s="109"/>
      <c r="R56" s="112"/>
      <c r="S56" s="112"/>
      <c r="T56" s="112"/>
      <c r="U56" s="113"/>
      <c r="V56" s="109"/>
      <c r="W56" s="112"/>
      <c r="X56" s="112"/>
      <c r="Y56" s="112"/>
      <c r="Z56" s="113"/>
      <c r="AA56" s="52"/>
    </row>
    <row r="57" spans="1:27" ht="11.25" customHeight="1" thickBot="1">
      <c r="A57" s="53"/>
      <c r="B57" s="116"/>
      <c r="C57" s="114"/>
      <c r="D57" s="114"/>
      <c r="E57" s="114"/>
      <c r="F57" s="115"/>
      <c r="G57" s="109"/>
      <c r="H57" s="114"/>
      <c r="I57" s="114"/>
      <c r="J57" s="114"/>
      <c r="K57" s="115"/>
      <c r="L57" s="109"/>
      <c r="M57" s="114"/>
      <c r="N57" s="114"/>
      <c r="O57" s="114"/>
      <c r="P57" s="115"/>
      <c r="Q57" s="109"/>
      <c r="R57" s="114"/>
      <c r="S57" s="114"/>
      <c r="T57" s="114"/>
      <c r="U57" s="115"/>
      <c r="V57" s="109"/>
      <c r="W57" s="114"/>
      <c r="X57" s="114"/>
      <c r="Y57" s="114"/>
      <c r="Z57" s="115"/>
      <c r="AA57" s="52"/>
    </row>
    <row r="58" spans="1:27" ht="11.25" customHeight="1" thickBot="1">
      <c r="A58" s="53"/>
      <c r="B58" s="116" t="s">
        <v>39</v>
      </c>
      <c r="C58" s="110" t="s">
        <v>194</v>
      </c>
      <c r="D58" s="110"/>
      <c r="E58" s="110"/>
      <c r="F58" s="111"/>
      <c r="G58" s="109" t="s">
        <v>105</v>
      </c>
      <c r="H58" s="110" t="s">
        <v>195</v>
      </c>
      <c r="I58" s="110"/>
      <c r="J58" s="110"/>
      <c r="K58" s="111"/>
      <c r="L58" s="109" t="s">
        <v>108</v>
      </c>
      <c r="M58" s="110" t="s">
        <v>196</v>
      </c>
      <c r="N58" s="110"/>
      <c r="O58" s="110"/>
      <c r="P58" s="111"/>
      <c r="Q58" s="109" t="s">
        <v>109</v>
      </c>
      <c r="R58" s="110" t="s">
        <v>197</v>
      </c>
      <c r="S58" s="110"/>
      <c r="T58" s="110"/>
      <c r="U58" s="111"/>
      <c r="V58" s="109" t="s">
        <v>110</v>
      </c>
      <c r="W58" s="110" t="s">
        <v>198</v>
      </c>
      <c r="X58" s="110"/>
      <c r="Y58" s="110"/>
      <c r="Z58" s="111"/>
      <c r="AA58" s="52"/>
    </row>
    <row r="59" spans="1:27" ht="11.25" customHeight="1" thickBot="1">
      <c r="A59" s="53"/>
      <c r="B59" s="116"/>
      <c r="C59" s="112"/>
      <c r="D59" s="112"/>
      <c r="E59" s="112"/>
      <c r="F59" s="113"/>
      <c r="G59" s="109"/>
      <c r="H59" s="112"/>
      <c r="I59" s="112"/>
      <c r="J59" s="112"/>
      <c r="K59" s="113"/>
      <c r="L59" s="109"/>
      <c r="M59" s="112"/>
      <c r="N59" s="112"/>
      <c r="O59" s="112"/>
      <c r="P59" s="113"/>
      <c r="Q59" s="109"/>
      <c r="R59" s="112"/>
      <c r="S59" s="112"/>
      <c r="T59" s="112"/>
      <c r="U59" s="113"/>
      <c r="V59" s="109"/>
      <c r="W59" s="112"/>
      <c r="X59" s="112"/>
      <c r="Y59" s="112"/>
      <c r="Z59" s="113"/>
      <c r="AA59" s="52"/>
    </row>
    <row r="60" spans="1:27" ht="11.25" customHeight="1" thickBot="1">
      <c r="A60" s="53"/>
      <c r="B60" s="116"/>
      <c r="C60" s="114"/>
      <c r="D60" s="114"/>
      <c r="E60" s="114"/>
      <c r="F60" s="115"/>
      <c r="G60" s="109"/>
      <c r="H60" s="114"/>
      <c r="I60" s="114"/>
      <c r="J60" s="114"/>
      <c r="K60" s="115"/>
      <c r="L60" s="109"/>
      <c r="M60" s="114"/>
      <c r="N60" s="114"/>
      <c r="O60" s="114"/>
      <c r="P60" s="115"/>
      <c r="Q60" s="109"/>
      <c r="R60" s="114"/>
      <c r="S60" s="114"/>
      <c r="T60" s="114"/>
      <c r="U60" s="115"/>
      <c r="V60" s="109"/>
      <c r="W60" s="114"/>
      <c r="X60" s="114"/>
      <c r="Y60" s="114"/>
      <c r="Z60" s="115"/>
      <c r="AA60" s="52"/>
    </row>
    <row r="61" spans="1:27" ht="11.25" customHeight="1" thickBot="1">
      <c r="A61" s="53"/>
      <c r="B61" s="116" t="s">
        <v>115</v>
      </c>
      <c r="C61" s="110" t="s">
        <v>199</v>
      </c>
      <c r="D61" s="110"/>
      <c r="E61" s="110"/>
      <c r="F61" s="111"/>
      <c r="G61" s="109" t="s">
        <v>116</v>
      </c>
      <c r="H61" s="110" t="s">
        <v>200</v>
      </c>
      <c r="I61" s="110"/>
      <c r="J61" s="110"/>
      <c r="K61" s="111"/>
      <c r="L61" s="109" t="s">
        <v>117</v>
      </c>
      <c r="M61" s="110" t="s">
        <v>201</v>
      </c>
      <c r="N61" s="110"/>
      <c r="O61" s="110"/>
      <c r="P61" s="111"/>
      <c r="Q61" s="109" t="s">
        <v>118</v>
      </c>
      <c r="R61" s="110" t="s">
        <v>162</v>
      </c>
      <c r="S61" s="110"/>
      <c r="T61" s="110"/>
      <c r="U61" s="111"/>
      <c r="V61" s="109" t="s">
        <v>119</v>
      </c>
      <c r="W61" s="110"/>
      <c r="X61" s="110"/>
      <c r="Y61" s="110"/>
      <c r="Z61" s="111"/>
      <c r="AA61" s="52"/>
    </row>
    <row r="62" spans="1:27" ht="11.25" customHeight="1" thickBot="1">
      <c r="A62" s="53"/>
      <c r="B62" s="116"/>
      <c r="C62" s="112"/>
      <c r="D62" s="112"/>
      <c r="E62" s="112"/>
      <c r="F62" s="113"/>
      <c r="G62" s="109"/>
      <c r="H62" s="112"/>
      <c r="I62" s="112"/>
      <c r="J62" s="112"/>
      <c r="K62" s="113"/>
      <c r="L62" s="109"/>
      <c r="M62" s="112"/>
      <c r="N62" s="112"/>
      <c r="O62" s="112"/>
      <c r="P62" s="113"/>
      <c r="Q62" s="109"/>
      <c r="R62" s="112"/>
      <c r="S62" s="112"/>
      <c r="T62" s="112"/>
      <c r="U62" s="113"/>
      <c r="V62" s="109"/>
      <c r="W62" s="112"/>
      <c r="X62" s="112"/>
      <c r="Y62" s="112"/>
      <c r="Z62" s="113"/>
      <c r="AA62" s="52"/>
    </row>
    <row r="63" spans="1:27" ht="11.25" customHeight="1" thickBot="1">
      <c r="A63" s="53"/>
      <c r="B63" s="116"/>
      <c r="C63" s="114"/>
      <c r="D63" s="114"/>
      <c r="E63" s="114"/>
      <c r="F63" s="115"/>
      <c r="G63" s="109"/>
      <c r="H63" s="114"/>
      <c r="I63" s="114"/>
      <c r="J63" s="114"/>
      <c r="K63" s="115"/>
      <c r="L63" s="109"/>
      <c r="M63" s="114"/>
      <c r="N63" s="114"/>
      <c r="O63" s="114"/>
      <c r="P63" s="115"/>
      <c r="Q63" s="109"/>
      <c r="R63" s="114"/>
      <c r="S63" s="114"/>
      <c r="T63" s="114"/>
      <c r="U63" s="115"/>
      <c r="V63" s="109"/>
      <c r="W63" s="114"/>
      <c r="X63" s="114"/>
      <c r="Y63" s="114"/>
      <c r="Z63" s="115"/>
      <c r="AA63" s="52"/>
    </row>
    <row r="64" spans="1:27" ht="14.25" thickBot="1">
      <c r="B64" s="116" t="s">
        <v>120</v>
      </c>
      <c r="C64" s="110"/>
      <c r="D64" s="110"/>
      <c r="E64" s="110"/>
      <c r="F64" s="111"/>
      <c r="G64" s="109" t="s">
        <v>121</v>
      </c>
      <c r="H64" s="110"/>
      <c r="I64" s="110"/>
      <c r="J64" s="110"/>
      <c r="K64" s="111"/>
      <c r="L64" s="109" t="s">
        <v>122</v>
      </c>
      <c r="M64" s="110"/>
      <c r="N64" s="110"/>
      <c r="O64" s="110"/>
      <c r="P64" s="111"/>
      <c r="Q64" s="109" t="s">
        <v>123</v>
      </c>
      <c r="R64" s="110"/>
      <c r="S64" s="110"/>
      <c r="T64" s="110"/>
      <c r="U64" s="111"/>
      <c r="V64" s="109" t="s">
        <v>124</v>
      </c>
      <c r="W64" s="110"/>
      <c r="X64" s="110"/>
      <c r="Y64" s="110"/>
      <c r="Z64" s="111"/>
    </row>
    <row r="65" spans="1:27" ht="14.25" thickBot="1">
      <c r="B65" s="116"/>
      <c r="C65" s="112"/>
      <c r="D65" s="112"/>
      <c r="E65" s="112"/>
      <c r="F65" s="113"/>
      <c r="G65" s="109"/>
      <c r="H65" s="112"/>
      <c r="I65" s="112"/>
      <c r="J65" s="112"/>
      <c r="K65" s="113"/>
      <c r="L65" s="109"/>
      <c r="M65" s="112"/>
      <c r="N65" s="112"/>
      <c r="O65" s="112"/>
      <c r="P65" s="113"/>
      <c r="Q65" s="109"/>
      <c r="R65" s="112"/>
      <c r="S65" s="112"/>
      <c r="T65" s="112"/>
      <c r="U65" s="113"/>
      <c r="V65" s="109"/>
      <c r="W65" s="112"/>
      <c r="X65" s="112"/>
      <c r="Y65" s="112"/>
      <c r="Z65" s="113"/>
    </row>
    <row r="66" spans="1:27" ht="14.25" thickBot="1">
      <c r="B66" s="179"/>
      <c r="C66" s="114"/>
      <c r="D66" s="114"/>
      <c r="E66" s="114"/>
      <c r="F66" s="115"/>
      <c r="G66" s="162"/>
      <c r="H66" s="114"/>
      <c r="I66" s="114"/>
      <c r="J66" s="114"/>
      <c r="K66" s="115"/>
      <c r="L66" s="162"/>
      <c r="M66" s="114"/>
      <c r="N66" s="114"/>
      <c r="O66" s="114"/>
      <c r="P66" s="115"/>
      <c r="Q66" s="162"/>
      <c r="R66" s="114"/>
      <c r="S66" s="114"/>
      <c r="T66" s="114"/>
      <c r="U66" s="115"/>
      <c r="V66" s="162"/>
      <c r="W66" s="114"/>
      <c r="X66" s="114"/>
      <c r="Y66" s="114"/>
      <c r="Z66" s="115"/>
    </row>
    <row r="70" spans="1:27">
      <c r="B70" s="177" t="s">
        <v>449</v>
      </c>
      <c r="C70" s="177"/>
      <c r="D70" s="177"/>
      <c r="E70" s="177"/>
      <c r="F70" s="177"/>
      <c r="G70" s="177"/>
      <c r="H70" s="177"/>
      <c r="I70" s="177"/>
      <c r="J70" s="177"/>
      <c r="K70" s="177"/>
      <c r="L70" s="177"/>
      <c r="M70" s="177"/>
      <c r="N70" s="177"/>
      <c r="O70" s="177"/>
      <c r="P70" s="177"/>
      <c r="Q70" s="177"/>
      <c r="R70" s="177"/>
      <c r="S70" s="177"/>
      <c r="T70" s="177"/>
      <c r="U70" s="177"/>
      <c r="V70" s="177"/>
      <c r="W70" s="177"/>
      <c r="X70" s="177"/>
      <c r="Y70" s="177"/>
    </row>
    <row r="71" spans="1:27" ht="14.25" thickBot="1">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row>
    <row r="72" spans="1:27">
      <c r="B72" s="156" t="s">
        <v>114</v>
      </c>
      <c r="C72" s="157"/>
      <c r="D72" s="158"/>
      <c r="E72" s="159"/>
      <c r="F72" s="160" t="s">
        <v>132</v>
      </c>
      <c r="G72" s="161"/>
      <c r="H72" s="149"/>
      <c r="I72" s="150"/>
      <c r="J72" s="149"/>
      <c r="K72" s="150"/>
      <c r="L72" s="149"/>
      <c r="M72" s="150"/>
      <c r="N72" s="149"/>
      <c r="O72" s="150"/>
      <c r="P72" s="149"/>
      <c r="Q72" s="150"/>
      <c r="R72" s="149"/>
      <c r="S72" s="150"/>
      <c r="T72" s="149"/>
      <c r="U72" s="150"/>
      <c r="V72" s="149"/>
      <c r="W72" s="150"/>
      <c r="X72" s="149"/>
      <c r="Y72" s="150"/>
    </row>
    <row r="73" spans="1:27">
      <c r="B73" s="54" t="s">
        <v>102</v>
      </c>
      <c r="C73" s="55" t="s">
        <v>103</v>
      </c>
      <c r="D73" s="54" t="s">
        <v>112</v>
      </c>
      <c r="E73" s="55" t="s">
        <v>103</v>
      </c>
      <c r="F73" s="54" t="s">
        <v>70</v>
      </c>
      <c r="G73" s="55"/>
      <c r="H73" s="54" t="s">
        <v>70</v>
      </c>
      <c r="I73" s="55" t="s">
        <v>103</v>
      </c>
      <c r="J73" s="54" t="s">
        <v>70</v>
      </c>
      <c r="K73" s="55" t="s">
        <v>103</v>
      </c>
      <c r="L73" s="54" t="s">
        <v>70</v>
      </c>
      <c r="M73" s="55" t="s">
        <v>103</v>
      </c>
      <c r="N73" s="54" t="s">
        <v>70</v>
      </c>
      <c r="O73" s="55" t="s">
        <v>103</v>
      </c>
      <c r="P73" s="54" t="s">
        <v>70</v>
      </c>
      <c r="Q73" s="55" t="s">
        <v>103</v>
      </c>
      <c r="R73" s="54" t="s">
        <v>70</v>
      </c>
      <c r="S73" s="55" t="s">
        <v>103</v>
      </c>
      <c r="T73" s="54" t="s">
        <v>70</v>
      </c>
      <c r="U73" s="55" t="s">
        <v>103</v>
      </c>
      <c r="V73" s="54" t="s">
        <v>70</v>
      </c>
      <c r="W73" s="55" t="s">
        <v>103</v>
      </c>
      <c r="X73" s="54" t="s">
        <v>70</v>
      </c>
      <c r="Y73" s="55" t="s">
        <v>103</v>
      </c>
    </row>
    <row r="74" spans="1:27" ht="6" customHeight="1">
      <c r="A74" s="28"/>
      <c r="B74" s="56" t="str">
        <f>IF(I6=TRUE,"A"," ")</f>
        <v xml:space="preserve"> </v>
      </c>
      <c r="C74" s="57" t="s">
        <v>42</v>
      </c>
      <c r="D74" s="56"/>
      <c r="E74" s="57"/>
      <c r="F74" s="56" t="str">
        <f>IF(I38=TRUE,"A"," ")</f>
        <v xml:space="preserve"> </v>
      </c>
      <c r="G74" s="58"/>
      <c r="H74" s="56"/>
      <c r="I74" s="57" t="s">
        <v>41</v>
      </c>
      <c r="J74" s="56"/>
      <c r="K74" s="57" t="s">
        <v>41</v>
      </c>
      <c r="L74" s="56"/>
      <c r="M74" s="57" t="s">
        <v>41</v>
      </c>
      <c r="N74" s="56"/>
      <c r="O74" s="57" t="s">
        <v>41</v>
      </c>
      <c r="P74" s="56"/>
      <c r="Q74" s="57" t="s">
        <v>41</v>
      </c>
      <c r="R74" s="56"/>
      <c r="S74" s="57" t="s">
        <v>41</v>
      </c>
      <c r="T74" s="56"/>
      <c r="U74" s="57" t="s">
        <v>41</v>
      </c>
      <c r="V74" s="56"/>
      <c r="W74" s="57" t="s">
        <v>41</v>
      </c>
      <c r="X74" s="56"/>
      <c r="Y74" s="57" t="s">
        <v>41</v>
      </c>
      <c r="Z74" s="28"/>
      <c r="AA74" s="29"/>
    </row>
    <row r="75" spans="1:27" ht="6" customHeight="1">
      <c r="A75" s="28"/>
      <c r="B75" s="56" t="str">
        <f>IF(I6=TRUE,"A"," ")</f>
        <v xml:space="preserve"> </v>
      </c>
      <c r="C75" s="57" t="s">
        <v>104</v>
      </c>
      <c r="D75" s="56"/>
      <c r="E75" s="57"/>
      <c r="F75" s="56" t="str">
        <f>IF(K38=TRUE,"B"," ")</f>
        <v xml:space="preserve"> </v>
      </c>
      <c r="G75" s="58"/>
      <c r="H75" s="56"/>
      <c r="I75" s="57" t="s">
        <v>104</v>
      </c>
      <c r="J75" s="56"/>
      <c r="K75" s="57" t="s">
        <v>104</v>
      </c>
      <c r="L75" s="56"/>
      <c r="M75" s="57" t="s">
        <v>104</v>
      </c>
      <c r="N75" s="56"/>
      <c r="O75" s="57" t="s">
        <v>104</v>
      </c>
      <c r="P75" s="56"/>
      <c r="Q75" s="57" t="s">
        <v>104</v>
      </c>
      <c r="R75" s="56"/>
      <c r="S75" s="57" t="s">
        <v>104</v>
      </c>
      <c r="T75" s="56"/>
      <c r="U75" s="57" t="s">
        <v>104</v>
      </c>
      <c r="V75" s="56"/>
      <c r="W75" s="57" t="s">
        <v>104</v>
      </c>
      <c r="X75" s="56"/>
      <c r="Y75" s="57" t="s">
        <v>104</v>
      </c>
      <c r="Z75" s="28"/>
      <c r="AA75" s="29"/>
    </row>
    <row r="76" spans="1:27" ht="6" customHeight="1">
      <c r="A76" s="28"/>
      <c r="B76" s="56" t="str">
        <f>IF(I6=TRUE,"A"," ")</f>
        <v xml:space="preserve"> </v>
      </c>
      <c r="C76" s="57" t="s">
        <v>43</v>
      </c>
      <c r="D76" s="56"/>
      <c r="E76" s="57"/>
      <c r="F76" s="56" t="str">
        <f>IF(M38=TRUE,"C"," ")</f>
        <v xml:space="preserve"> </v>
      </c>
      <c r="G76" s="58"/>
      <c r="H76" s="56"/>
      <c r="I76" s="57" t="s">
        <v>43</v>
      </c>
      <c r="J76" s="56"/>
      <c r="K76" s="57" t="s">
        <v>43</v>
      </c>
      <c r="L76" s="56"/>
      <c r="M76" s="57" t="s">
        <v>43</v>
      </c>
      <c r="N76" s="56"/>
      <c r="O76" s="57" t="s">
        <v>43</v>
      </c>
      <c r="P76" s="56"/>
      <c r="Q76" s="57" t="s">
        <v>43</v>
      </c>
      <c r="R76" s="56"/>
      <c r="S76" s="57" t="s">
        <v>43</v>
      </c>
      <c r="T76" s="56"/>
      <c r="U76" s="57" t="s">
        <v>43</v>
      </c>
      <c r="V76" s="56"/>
      <c r="W76" s="57" t="s">
        <v>43</v>
      </c>
      <c r="X76" s="56"/>
      <c r="Y76" s="57" t="s">
        <v>43</v>
      </c>
      <c r="Z76" s="28"/>
      <c r="AA76" s="29"/>
    </row>
    <row r="77" spans="1:27" ht="6" customHeight="1">
      <c r="A77" s="28"/>
      <c r="B77" s="56" t="str">
        <f>IF(K6=TRUE,"B"," ")</f>
        <v xml:space="preserve"> </v>
      </c>
      <c r="C77" s="57" t="s">
        <v>41</v>
      </c>
      <c r="D77" s="56"/>
      <c r="E77" s="57"/>
      <c r="F77" s="56" t="str">
        <f>IF(O38=TRUE,"D"," ")</f>
        <v xml:space="preserve"> </v>
      </c>
      <c r="G77" s="58"/>
      <c r="H77" s="56"/>
      <c r="I77" s="57" t="s">
        <v>41</v>
      </c>
      <c r="J77" s="56"/>
      <c r="K77" s="57" t="s">
        <v>41</v>
      </c>
      <c r="L77" s="56"/>
      <c r="M77" s="57" t="s">
        <v>41</v>
      </c>
      <c r="N77" s="56"/>
      <c r="O77" s="57" t="s">
        <v>41</v>
      </c>
      <c r="P77" s="56"/>
      <c r="Q77" s="57" t="s">
        <v>41</v>
      </c>
      <c r="R77" s="56"/>
      <c r="S77" s="57" t="s">
        <v>41</v>
      </c>
      <c r="T77" s="56"/>
      <c r="U77" s="57" t="s">
        <v>41</v>
      </c>
      <c r="V77" s="56"/>
      <c r="W77" s="57" t="s">
        <v>41</v>
      </c>
      <c r="X77" s="56"/>
      <c r="Y77" s="57" t="s">
        <v>41</v>
      </c>
      <c r="Z77" s="28"/>
      <c r="AA77" s="29"/>
    </row>
    <row r="78" spans="1:27" ht="6" customHeight="1">
      <c r="A78" s="28"/>
      <c r="B78" s="56" t="str">
        <f>IF(K6=TRUE,"B"," ")</f>
        <v xml:space="preserve"> </v>
      </c>
      <c r="C78" s="57" t="s">
        <v>104</v>
      </c>
      <c r="D78" s="56"/>
      <c r="E78" s="57"/>
      <c r="F78" s="56" t="str">
        <f>IF(Q38=TRUE,"E"," ")</f>
        <v xml:space="preserve"> </v>
      </c>
      <c r="G78" s="58"/>
      <c r="H78" s="56"/>
      <c r="I78" s="57" t="s">
        <v>104</v>
      </c>
      <c r="J78" s="56"/>
      <c r="K78" s="57" t="s">
        <v>104</v>
      </c>
      <c r="L78" s="56"/>
      <c r="M78" s="57" t="s">
        <v>104</v>
      </c>
      <c r="N78" s="56"/>
      <c r="O78" s="57" t="s">
        <v>104</v>
      </c>
      <c r="P78" s="56"/>
      <c r="Q78" s="57" t="s">
        <v>104</v>
      </c>
      <c r="R78" s="56"/>
      <c r="S78" s="57" t="s">
        <v>104</v>
      </c>
      <c r="T78" s="56"/>
      <c r="U78" s="57" t="s">
        <v>104</v>
      </c>
      <c r="V78" s="56"/>
      <c r="W78" s="57" t="s">
        <v>104</v>
      </c>
      <c r="X78" s="56"/>
      <c r="Y78" s="57" t="s">
        <v>104</v>
      </c>
      <c r="Z78" s="28"/>
      <c r="AA78" s="29"/>
    </row>
    <row r="79" spans="1:27" ht="6" customHeight="1">
      <c r="A79" s="28"/>
      <c r="B79" s="56" t="str">
        <f>IF(K6=TRUE,"B"," ")</f>
        <v xml:space="preserve"> </v>
      </c>
      <c r="C79" s="57" t="s">
        <v>43</v>
      </c>
      <c r="D79" s="56"/>
      <c r="E79" s="57"/>
      <c r="F79" s="56" t="str">
        <f>IF(S38=TRUE,"F"," ")</f>
        <v xml:space="preserve"> </v>
      </c>
      <c r="G79" s="58"/>
      <c r="H79" s="56"/>
      <c r="I79" s="57" t="s">
        <v>43</v>
      </c>
      <c r="J79" s="56"/>
      <c r="K79" s="57" t="s">
        <v>43</v>
      </c>
      <c r="L79" s="56"/>
      <c r="M79" s="57" t="s">
        <v>43</v>
      </c>
      <c r="N79" s="56"/>
      <c r="O79" s="57" t="s">
        <v>43</v>
      </c>
      <c r="P79" s="56"/>
      <c r="Q79" s="57" t="s">
        <v>43</v>
      </c>
      <c r="R79" s="56"/>
      <c r="S79" s="57" t="s">
        <v>43</v>
      </c>
      <c r="T79" s="56"/>
      <c r="U79" s="57" t="s">
        <v>43</v>
      </c>
      <c r="V79" s="56"/>
      <c r="W79" s="57" t="s">
        <v>43</v>
      </c>
      <c r="X79" s="56"/>
      <c r="Y79" s="57" t="s">
        <v>43</v>
      </c>
      <c r="Z79" s="28"/>
      <c r="AA79" s="29"/>
    </row>
    <row r="80" spans="1:27" ht="6" customHeight="1">
      <c r="A80" s="28"/>
      <c r="B80" s="56" t="str">
        <f>IF(M6=TRUE,"C"," ")</f>
        <v xml:space="preserve"> </v>
      </c>
      <c r="C80" s="57" t="s">
        <v>41</v>
      </c>
      <c r="D80" s="56"/>
      <c r="E80" s="57"/>
      <c r="F80" s="56" t="str">
        <f>IF(U38=TRUE,"G"," ")</f>
        <v xml:space="preserve"> </v>
      </c>
      <c r="G80" s="58"/>
      <c r="H80" s="56"/>
      <c r="I80" s="57" t="s">
        <v>41</v>
      </c>
      <c r="J80" s="56"/>
      <c r="K80" s="57" t="s">
        <v>41</v>
      </c>
      <c r="L80" s="56"/>
      <c r="M80" s="57" t="s">
        <v>41</v>
      </c>
      <c r="N80" s="56"/>
      <c r="O80" s="57" t="s">
        <v>41</v>
      </c>
      <c r="P80" s="56"/>
      <c r="Q80" s="57" t="s">
        <v>41</v>
      </c>
      <c r="R80" s="56"/>
      <c r="S80" s="57" t="s">
        <v>41</v>
      </c>
      <c r="T80" s="56"/>
      <c r="U80" s="57" t="s">
        <v>41</v>
      </c>
      <c r="V80" s="56"/>
      <c r="W80" s="57" t="s">
        <v>41</v>
      </c>
      <c r="X80" s="56"/>
      <c r="Y80" s="57" t="s">
        <v>41</v>
      </c>
      <c r="Z80" s="28"/>
      <c r="AA80" s="29"/>
    </row>
    <row r="81" spans="1:27" ht="6" customHeight="1">
      <c r="A81" s="28"/>
      <c r="B81" s="56" t="str">
        <f>IF(M6=TRUE,"C"," ")</f>
        <v xml:space="preserve"> </v>
      </c>
      <c r="C81" s="57" t="s">
        <v>104</v>
      </c>
      <c r="D81" s="56"/>
      <c r="E81" s="57"/>
      <c r="F81" s="56" t="str">
        <f>IF(W38=TRUE,"H"," ")</f>
        <v xml:space="preserve"> </v>
      </c>
      <c r="G81" s="58"/>
      <c r="H81" s="56"/>
      <c r="I81" s="57" t="s">
        <v>104</v>
      </c>
      <c r="J81" s="56"/>
      <c r="K81" s="57" t="s">
        <v>104</v>
      </c>
      <c r="L81" s="56"/>
      <c r="M81" s="57" t="s">
        <v>104</v>
      </c>
      <c r="N81" s="56"/>
      <c r="O81" s="57" t="s">
        <v>104</v>
      </c>
      <c r="P81" s="56"/>
      <c r="Q81" s="57" t="s">
        <v>104</v>
      </c>
      <c r="R81" s="56"/>
      <c r="S81" s="57" t="s">
        <v>104</v>
      </c>
      <c r="T81" s="56"/>
      <c r="U81" s="57" t="s">
        <v>104</v>
      </c>
      <c r="V81" s="56"/>
      <c r="W81" s="57" t="s">
        <v>104</v>
      </c>
      <c r="X81" s="56"/>
      <c r="Y81" s="57" t="s">
        <v>104</v>
      </c>
      <c r="Z81" s="28"/>
      <c r="AA81" s="29"/>
    </row>
    <row r="82" spans="1:27" ht="6" customHeight="1">
      <c r="A82" s="28"/>
      <c r="B82" s="56" t="str">
        <f>IF(M6=TRUE,"C"," ")</f>
        <v xml:space="preserve"> </v>
      </c>
      <c r="C82" s="57" t="s">
        <v>43</v>
      </c>
      <c r="D82" s="56"/>
      <c r="E82" s="57"/>
      <c r="F82" s="56" t="str">
        <f>IF(Y38=TRUE,"I"," ")</f>
        <v xml:space="preserve"> </v>
      </c>
      <c r="G82" s="58"/>
      <c r="H82" s="56"/>
      <c r="I82" s="57" t="s">
        <v>43</v>
      </c>
      <c r="J82" s="56"/>
      <c r="K82" s="57" t="s">
        <v>43</v>
      </c>
      <c r="L82" s="56"/>
      <c r="M82" s="57" t="s">
        <v>43</v>
      </c>
      <c r="N82" s="56"/>
      <c r="O82" s="57" t="s">
        <v>43</v>
      </c>
      <c r="P82" s="56"/>
      <c r="Q82" s="57" t="s">
        <v>43</v>
      </c>
      <c r="R82" s="56"/>
      <c r="S82" s="57" t="s">
        <v>43</v>
      </c>
      <c r="T82" s="56"/>
      <c r="U82" s="57" t="s">
        <v>43</v>
      </c>
      <c r="V82" s="56"/>
      <c r="W82" s="57" t="s">
        <v>43</v>
      </c>
      <c r="X82" s="56"/>
      <c r="Y82" s="57" t="s">
        <v>43</v>
      </c>
      <c r="Z82" s="28"/>
      <c r="AA82" s="29"/>
    </row>
    <row r="83" spans="1:27" ht="6" customHeight="1">
      <c r="A83" s="28"/>
      <c r="B83" s="56" t="str">
        <f>IF(O6=TRUE,"D"," ")</f>
        <v xml:space="preserve"> </v>
      </c>
      <c r="C83" s="57" t="s">
        <v>41</v>
      </c>
      <c r="D83" s="56"/>
      <c r="E83" s="57"/>
      <c r="F83" s="56" t="str">
        <f>IF(AA38=TRUE,"J"," ")</f>
        <v xml:space="preserve"> </v>
      </c>
      <c r="G83" s="58"/>
      <c r="H83" s="56"/>
      <c r="I83" s="57" t="s">
        <v>41</v>
      </c>
      <c r="J83" s="56"/>
      <c r="K83" s="57" t="s">
        <v>41</v>
      </c>
      <c r="L83" s="56"/>
      <c r="M83" s="57" t="s">
        <v>41</v>
      </c>
      <c r="N83" s="56"/>
      <c r="O83" s="57" t="s">
        <v>41</v>
      </c>
      <c r="P83" s="56"/>
      <c r="Q83" s="57" t="s">
        <v>41</v>
      </c>
      <c r="R83" s="56"/>
      <c r="S83" s="57" t="s">
        <v>41</v>
      </c>
      <c r="T83" s="56"/>
      <c r="U83" s="57" t="s">
        <v>41</v>
      </c>
      <c r="V83" s="56"/>
      <c r="W83" s="57" t="s">
        <v>41</v>
      </c>
      <c r="X83" s="56"/>
      <c r="Y83" s="57" t="s">
        <v>41</v>
      </c>
      <c r="Z83" s="28"/>
      <c r="AA83" s="29"/>
    </row>
    <row r="84" spans="1:27" ht="6" customHeight="1">
      <c r="A84" s="28"/>
      <c r="B84" s="56" t="str">
        <f>IF(O6=TRUE,"D"," ")</f>
        <v xml:space="preserve"> </v>
      </c>
      <c r="C84" s="57" t="s">
        <v>104</v>
      </c>
      <c r="D84" s="56"/>
      <c r="E84" s="57"/>
      <c r="F84" s="56" t="str">
        <f>IF(I39=TRUE,"K"," ")</f>
        <v xml:space="preserve"> </v>
      </c>
      <c r="G84" s="58"/>
      <c r="H84" s="56"/>
      <c r="I84" s="57" t="s">
        <v>104</v>
      </c>
      <c r="J84" s="56"/>
      <c r="K84" s="57" t="s">
        <v>104</v>
      </c>
      <c r="L84" s="56"/>
      <c r="M84" s="57" t="s">
        <v>104</v>
      </c>
      <c r="N84" s="56"/>
      <c r="O84" s="57" t="s">
        <v>104</v>
      </c>
      <c r="P84" s="56"/>
      <c r="Q84" s="57" t="s">
        <v>104</v>
      </c>
      <c r="R84" s="56"/>
      <c r="S84" s="57" t="s">
        <v>104</v>
      </c>
      <c r="T84" s="56"/>
      <c r="U84" s="57" t="s">
        <v>104</v>
      </c>
      <c r="V84" s="56"/>
      <c r="W84" s="57" t="s">
        <v>104</v>
      </c>
      <c r="X84" s="56"/>
      <c r="Y84" s="57" t="s">
        <v>104</v>
      </c>
      <c r="Z84" s="28"/>
      <c r="AA84" s="29"/>
    </row>
    <row r="85" spans="1:27" ht="6" customHeight="1">
      <c r="A85" s="28"/>
      <c r="B85" s="56" t="str">
        <f>IF(O6=TRUE,"D"," ")</f>
        <v xml:space="preserve"> </v>
      </c>
      <c r="C85" s="57" t="s">
        <v>43</v>
      </c>
      <c r="D85" s="56"/>
      <c r="E85" s="57"/>
      <c r="F85" s="56" t="str">
        <f>IF(K39=TRUE,"L"," ")</f>
        <v xml:space="preserve"> </v>
      </c>
      <c r="G85" s="58"/>
      <c r="H85" s="56"/>
      <c r="I85" s="57" t="s">
        <v>43</v>
      </c>
      <c r="J85" s="56"/>
      <c r="K85" s="57" t="s">
        <v>43</v>
      </c>
      <c r="L85" s="56"/>
      <c r="M85" s="57" t="s">
        <v>43</v>
      </c>
      <c r="N85" s="56"/>
      <c r="O85" s="57" t="s">
        <v>43</v>
      </c>
      <c r="P85" s="56"/>
      <c r="Q85" s="57" t="s">
        <v>43</v>
      </c>
      <c r="R85" s="56"/>
      <c r="S85" s="57" t="s">
        <v>43</v>
      </c>
      <c r="T85" s="56"/>
      <c r="U85" s="57" t="s">
        <v>43</v>
      </c>
      <c r="V85" s="56"/>
      <c r="W85" s="57" t="s">
        <v>43</v>
      </c>
      <c r="X85" s="56"/>
      <c r="Y85" s="57" t="s">
        <v>43</v>
      </c>
      <c r="Z85" s="28"/>
      <c r="AA85" s="29"/>
    </row>
    <row r="86" spans="1:27" ht="6" customHeight="1">
      <c r="A86" s="28"/>
      <c r="B86" s="56" t="str">
        <f>IF(Q6=TRUE,"E"," ")</f>
        <v xml:space="preserve"> </v>
      </c>
      <c r="C86" s="57" t="s">
        <v>41</v>
      </c>
      <c r="D86" s="56"/>
      <c r="E86" s="57"/>
      <c r="F86" s="56" t="str">
        <f>IF(M39=TRUE,"M"," ")</f>
        <v xml:space="preserve"> </v>
      </c>
      <c r="G86" s="58"/>
      <c r="H86" s="59"/>
      <c r="I86" s="57" t="s">
        <v>41</v>
      </c>
      <c r="J86" s="59"/>
      <c r="K86" s="57" t="s">
        <v>41</v>
      </c>
      <c r="L86" s="59"/>
      <c r="M86" s="57" t="s">
        <v>41</v>
      </c>
      <c r="N86" s="59"/>
      <c r="O86" s="57" t="s">
        <v>41</v>
      </c>
      <c r="P86" s="59"/>
      <c r="Q86" s="57" t="s">
        <v>41</v>
      </c>
      <c r="R86" s="59"/>
      <c r="S86" s="57" t="s">
        <v>41</v>
      </c>
      <c r="T86" s="59"/>
      <c r="U86" s="57" t="s">
        <v>41</v>
      </c>
      <c r="V86" s="59"/>
      <c r="W86" s="57" t="s">
        <v>41</v>
      </c>
      <c r="X86" s="59"/>
      <c r="Y86" s="57" t="s">
        <v>41</v>
      </c>
      <c r="Z86" s="28"/>
      <c r="AA86" s="29"/>
    </row>
    <row r="87" spans="1:27" ht="6" customHeight="1">
      <c r="A87" s="28"/>
      <c r="B87" s="56" t="str">
        <f>IF(Q6=TRUE,"E"," ")</f>
        <v xml:space="preserve"> </v>
      </c>
      <c r="C87" s="57" t="s">
        <v>104</v>
      </c>
      <c r="D87" s="56"/>
      <c r="E87" s="57"/>
      <c r="F87" s="56" t="str">
        <f>IF(O39=TRUE,"N"," ")</f>
        <v xml:space="preserve"> </v>
      </c>
      <c r="G87" s="58"/>
      <c r="H87" s="59"/>
      <c r="I87" s="57" t="s">
        <v>104</v>
      </c>
      <c r="J87" s="59"/>
      <c r="K87" s="57" t="s">
        <v>104</v>
      </c>
      <c r="L87" s="59"/>
      <c r="M87" s="57" t="s">
        <v>104</v>
      </c>
      <c r="N87" s="59"/>
      <c r="O87" s="57" t="s">
        <v>104</v>
      </c>
      <c r="P87" s="59"/>
      <c r="Q87" s="57" t="s">
        <v>104</v>
      </c>
      <c r="R87" s="59"/>
      <c r="S87" s="57" t="s">
        <v>104</v>
      </c>
      <c r="T87" s="59"/>
      <c r="U87" s="57" t="s">
        <v>104</v>
      </c>
      <c r="V87" s="59"/>
      <c r="W87" s="57" t="s">
        <v>104</v>
      </c>
      <c r="X87" s="59"/>
      <c r="Y87" s="57" t="s">
        <v>104</v>
      </c>
      <c r="Z87" s="28"/>
      <c r="AA87" s="29"/>
    </row>
    <row r="88" spans="1:27" ht="6" customHeight="1">
      <c r="A88" s="28"/>
      <c r="B88" s="56" t="str">
        <f>IF(Q6=TRUE,"E"," ")</f>
        <v xml:space="preserve"> </v>
      </c>
      <c r="C88" s="57" t="s">
        <v>43</v>
      </c>
      <c r="D88" s="56"/>
      <c r="E88" s="57"/>
      <c r="F88" s="56" t="str">
        <f>IF(Q39=TRUE,"O"," ")</f>
        <v xml:space="preserve"> </v>
      </c>
      <c r="G88" s="58"/>
      <c r="H88" s="59"/>
      <c r="I88" s="57" t="s">
        <v>43</v>
      </c>
      <c r="J88" s="59"/>
      <c r="K88" s="57" t="s">
        <v>43</v>
      </c>
      <c r="L88" s="59"/>
      <c r="M88" s="57" t="s">
        <v>43</v>
      </c>
      <c r="N88" s="59"/>
      <c r="O88" s="57" t="s">
        <v>43</v>
      </c>
      <c r="P88" s="59"/>
      <c r="Q88" s="57" t="s">
        <v>43</v>
      </c>
      <c r="R88" s="59"/>
      <c r="S88" s="57" t="s">
        <v>43</v>
      </c>
      <c r="T88" s="59"/>
      <c r="U88" s="57" t="s">
        <v>43</v>
      </c>
      <c r="V88" s="59"/>
      <c r="W88" s="57" t="s">
        <v>43</v>
      </c>
      <c r="X88" s="59"/>
      <c r="Y88" s="57" t="s">
        <v>43</v>
      </c>
      <c r="Z88" s="28"/>
      <c r="AA88" s="29"/>
    </row>
    <row r="89" spans="1:27" ht="6" customHeight="1">
      <c r="A89" s="28"/>
      <c r="B89" s="56" t="str">
        <f>IF(S6=TRUE,"F"," ")</f>
        <v xml:space="preserve"> </v>
      </c>
      <c r="C89" s="57" t="s">
        <v>41</v>
      </c>
      <c r="D89" s="56"/>
      <c r="E89" s="57"/>
      <c r="F89" s="56" t="str">
        <f>IF(S39=TRUE,"P"," ")</f>
        <v xml:space="preserve"> </v>
      </c>
      <c r="G89" s="58"/>
      <c r="H89" s="59"/>
      <c r="I89" s="57" t="s">
        <v>41</v>
      </c>
      <c r="J89" s="59"/>
      <c r="K89" s="57" t="s">
        <v>41</v>
      </c>
      <c r="L89" s="59"/>
      <c r="M89" s="57" t="s">
        <v>41</v>
      </c>
      <c r="N89" s="59"/>
      <c r="O89" s="57" t="s">
        <v>41</v>
      </c>
      <c r="P89" s="59"/>
      <c r="Q89" s="57" t="s">
        <v>41</v>
      </c>
      <c r="R89" s="59"/>
      <c r="S89" s="57" t="s">
        <v>41</v>
      </c>
      <c r="T89" s="59"/>
      <c r="U89" s="57" t="s">
        <v>41</v>
      </c>
      <c r="V89" s="59"/>
      <c r="W89" s="57" t="s">
        <v>41</v>
      </c>
      <c r="X89" s="59"/>
      <c r="Y89" s="57" t="s">
        <v>41</v>
      </c>
      <c r="Z89" s="28"/>
      <c r="AA89" s="29"/>
    </row>
    <row r="90" spans="1:27" ht="6" customHeight="1">
      <c r="A90" s="28"/>
      <c r="B90" s="56" t="str">
        <f>IF(S6=TRUE,"F"," ")</f>
        <v xml:space="preserve"> </v>
      </c>
      <c r="C90" s="57" t="s">
        <v>104</v>
      </c>
      <c r="D90" s="56"/>
      <c r="E90" s="57"/>
      <c r="F90" s="56" t="str">
        <f>IF(U39=TRUE,"Q"," ")</f>
        <v xml:space="preserve"> </v>
      </c>
      <c r="G90" s="58"/>
      <c r="H90" s="59"/>
      <c r="I90" s="57" t="s">
        <v>104</v>
      </c>
      <c r="J90" s="59"/>
      <c r="K90" s="57" t="s">
        <v>104</v>
      </c>
      <c r="L90" s="59"/>
      <c r="M90" s="57" t="s">
        <v>104</v>
      </c>
      <c r="N90" s="59"/>
      <c r="O90" s="57" t="s">
        <v>104</v>
      </c>
      <c r="P90" s="59"/>
      <c r="Q90" s="57" t="s">
        <v>104</v>
      </c>
      <c r="R90" s="59"/>
      <c r="S90" s="57" t="s">
        <v>104</v>
      </c>
      <c r="T90" s="59"/>
      <c r="U90" s="57" t="s">
        <v>104</v>
      </c>
      <c r="V90" s="59"/>
      <c r="W90" s="57" t="s">
        <v>104</v>
      </c>
      <c r="X90" s="59"/>
      <c r="Y90" s="57" t="s">
        <v>104</v>
      </c>
      <c r="Z90" s="28"/>
      <c r="AA90" s="29"/>
    </row>
    <row r="91" spans="1:27" ht="6" customHeight="1">
      <c r="A91" s="28"/>
      <c r="B91" s="56" t="str">
        <f>IF(S6=TRUE,"F"," ")</f>
        <v xml:space="preserve"> </v>
      </c>
      <c r="C91" s="57" t="s">
        <v>43</v>
      </c>
      <c r="D91" s="56"/>
      <c r="E91" s="57"/>
      <c r="F91" s="56" t="str">
        <f>IF(W39=TRUE,"R"," ")</f>
        <v xml:space="preserve"> </v>
      </c>
      <c r="G91" s="58"/>
      <c r="H91" s="59"/>
      <c r="I91" s="57" t="s">
        <v>43</v>
      </c>
      <c r="J91" s="59"/>
      <c r="K91" s="57" t="s">
        <v>43</v>
      </c>
      <c r="L91" s="59"/>
      <c r="M91" s="57" t="s">
        <v>43</v>
      </c>
      <c r="N91" s="59"/>
      <c r="O91" s="57" t="s">
        <v>43</v>
      </c>
      <c r="P91" s="59"/>
      <c r="Q91" s="57" t="s">
        <v>43</v>
      </c>
      <c r="R91" s="59"/>
      <c r="S91" s="57" t="s">
        <v>43</v>
      </c>
      <c r="T91" s="59"/>
      <c r="U91" s="57" t="s">
        <v>43</v>
      </c>
      <c r="V91" s="59"/>
      <c r="W91" s="57" t="s">
        <v>43</v>
      </c>
      <c r="X91" s="59"/>
      <c r="Y91" s="57" t="s">
        <v>43</v>
      </c>
      <c r="Z91" s="28"/>
      <c r="AA91" s="29"/>
    </row>
    <row r="92" spans="1:27" ht="6" customHeight="1">
      <c r="A92" s="28"/>
      <c r="B92" s="56" t="str">
        <f>IF(U6=TRUE,"G"," ")</f>
        <v xml:space="preserve"> </v>
      </c>
      <c r="C92" s="57" t="s">
        <v>41</v>
      </c>
      <c r="D92" s="56"/>
      <c r="E92" s="57"/>
      <c r="F92" s="56" t="str">
        <f>IF(Y39=TRUE,"S"," ")</f>
        <v xml:space="preserve"> </v>
      </c>
      <c r="G92" s="58"/>
      <c r="H92" s="59"/>
      <c r="I92" s="57" t="s">
        <v>41</v>
      </c>
      <c r="J92" s="59"/>
      <c r="K92" s="57" t="s">
        <v>41</v>
      </c>
      <c r="L92" s="59"/>
      <c r="M92" s="57" t="s">
        <v>41</v>
      </c>
      <c r="N92" s="59"/>
      <c r="O92" s="57" t="s">
        <v>41</v>
      </c>
      <c r="P92" s="59"/>
      <c r="Q92" s="57" t="s">
        <v>41</v>
      </c>
      <c r="R92" s="59"/>
      <c r="S92" s="57" t="s">
        <v>41</v>
      </c>
      <c r="T92" s="59"/>
      <c r="U92" s="57" t="s">
        <v>41</v>
      </c>
      <c r="V92" s="59"/>
      <c r="W92" s="57" t="s">
        <v>41</v>
      </c>
      <c r="X92" s="59"/>
      <c r="Y92" s="57" t="s">
        <v>41</v>
      </c>
      <c r="Z92" s="28"/>
      <c r="AA92" s="29"/>
    </row>
    <row r="93" spans="1:27" ht="6" customHeight="1">
      <c r="A93" s="28"/>
      <c r="B93" s="56" t="str">
        <f>IF(U6=TRUE,"G"," ")</f>
        <v xml:space="preserve"> </v>
      </c>
      <c r="C93" s="57" t="s">
        <v>104</v>
      </c>
      <c r="D93" s="56"/>
      <c r="E93" s="57"/>
      <c r="F93" s="56" t="str">
        <f>IF(AA39=TRUE,"T"," ")</f>
        <v xml:space="preserve"> </v>
      </c>
      <c r="G93" s="58"/>
      <c r="H93" s="59"/>
      <c r="I93" s="57" t="s">
        <v>104</v>
      </c>
      <c r="J93" s="59"/>
      <c r="K93" s="57" t="s">
        <v>104</v>
      </c>
      <c r="L93" s="59"/>
      <c r="M93" s="57" t="s">
        <v>104</v>
      </c>
      <c r="N93" s="59"/>
      <c r="O93" s="57" t="s">
        <v>104</v>
      </c>
      <c r="P93" s="59"/>
      <c r="Q93" s="57" t="s">
        <v>104</v>
      </c>
      <c r="R93" s="59"/>
      <c r="S93" s="57" t="s">
        <v>104</v>
      </c>
      <c r="T93" s="59"/>
      <c r="U93" s="57" t="s">
        <v>104</v>
      </c>
      <c r="V93" s="59"/>
      <c r="W93" s="57" t="s">
        <v>104</v>
      </c>
      <c r="X93" s="59"/>
      <c r="Y93" s="57" t="s">
        <v>104</v>
      </c>
      <c r="Z93" s="28"/>
      <c r="AA93" s="29"/>
    </row>
    <row r="94" spans="1:27" ht="6" customHeight="1">
      <c r="A94" s="28"/>
      <c r="B94" s="56" t="str">
        <f>IF(U6=TRUE,"G"," ")</f>
        <v xml:space="preserve"> </v>
      </c>
      <c r="C94" s="57" t="s">
        <v>43</v>
      </c>
      <c r="D94" s="56"/>
      <c r="E94" s="57"/>
      <c r="F94" s="56" t="str">
        <f>IF(I40=TRUE,"U"," ")</f>
        <v xml:space="preserve"> </v>
      </c>
      <c r="G94" s="58"/>
      <c r="H94" s="59"/>
      <c r="I94" s="57" t="s">
        <v>43</v>
      </c>
      <c r="J94" s="59"/>
      <c r="K94" s="57" t="s">
        <v>43</v>
      </c>
      <c r="L94" s="59"/>
      <c r="M94" s="57" t="s">
        <v>43</v>
      </c>
      <c r="N94" s="59"/>
      <c r="O94" s="57" t="s">
        <v>43</v>
      </c>
      <c r="P94" s="59"/>
      <c r="Q94" s="57" t="s">
        <v>43</v>
      </c>
      <c r="R94" s="59"/>
      <c r="S94" s="57" t="s">
        <v>43</v>
      </c>
      <c r="T94" s="59"/>
      <c r="U94" s="57" t="s">
        <v>43</v>
      </c>
      <c r="V94" s="59"/>
      <c r="W94" s="57" t="s">
        <v>43</v>
      </c>
      <c r="X94" s="59"/>
      <c r="Y94" s="57" t="s">
        <v>43</v>
      </c>
      <c r="Z94" s="28"/>
      <c r="AA94" s="29"/>
    </row>
    <row r="95" spans="1:27" ht="6" customHeight="1">
      <c r="A95" s="28"/>
      <c r="B95" s="56" t="str">
        <f>IF(W6=TRUE,"H"," ")</f>
        <v xml:space="preserve"> </v>
      </c>
      <c r="C95" s="57" t="s">
        <v>41</v>
      </c>
      <c r="D95" s="56"/>
      <c r="E95" s="57"/>
      <c r="F95" s="56" t="str">
        <f>IF(K40=TRUE,"V"," ")</f>
        <v xml:space="preserve"> </v>
      </c>
      <c r="G95" s="58"/>
      <c r="H95" s="59"/>
      <c r="I95" s="57" t="s">
        <v>41</v>
      </c>
      <c r="J95" s="59"/>
      <c r="K95" s="57" t="s">
        <v>41</v>
      </c>
      <c r="L95" s="59"/>
      <c r="M95" s="57" t="s">
        <v>41</v>
      </c>
      <c r="N95" s="59"/>
      <c r="O95" s="57" t="s">
        <v>41</v>
      </c>
      <c r="P95" s="59"/>
      <c r="Q95" s="57" t="s">
        <v>41</v>
      </c>
      <c r="R95" s="59"/>
      <c r="S95" s="57" t="s">
        <v>41</v>
      </c>
      <c r="T95" s="59"/>
      <c r="U95" s="57" t="s">
        <v>41</v>
      </c>
      <c r="V95" s="59"/>
      <c r="W95" s="57" t="s">
        <v>41</v>
      </c>
      <c r="X95" s="59"/>
      <c r="Y95" s="57" t="s">
        <v>41</v>
      </c>
      <c r="Z95" s="28"/>
      <c r="AA95" s="29"/>
    </row>
    <row r="96" spans="1:27" ht="6" customHeight="1">
      <c r="A96" s="28"/>
      <c r="B96" s="56" t="str">
        <f>IF(W6=TRUE,"H"," ")</f>
        <v xml:space="preserve"> </v>
      </c>
      <c r="C96" s="57" t="s">
        <v>104</v>
      </c>
      <c r="D96" s="56"/>
      <c r="E96" s="57"/>
      <c r="F96" s="56" t="str">
        <f>IF(M40=TRUE,"W"," ")</f>
        <v xml:space="preserve"> </v>
      </c>
      <c r="G96" s="58"/>
      <c r="H96" s="59"/>
      <c r="I96" s="57" t="s">
        <v>104</v>
      </c>
      <c r="J96" s="59"/>
      <c r="K96" s="57" t="s">
        <v>104</v>
      </c>
      <c r="L96" s="59"/>
      <c r="M96" s="57" t="s">
        <v>104</v>
      </c>
      <c r="N96" s="59"/>
      <c r="O96" s="57" t="s">
        <v>104</v>
      </c>
      <c r="P96" s="59"/>
      <c r="Q96" s="57" t="s">
        <v>104</v>
      </c>
      <c r="R96" s="59"/>
      <c r="S96" s="57" t="s">
        <v>104</v>
      </c>
      <c r="T96" s="59"/>
      <c r="U96" s="57" t="s">
        <v>104</v>
      </c>
      <c r="V96" s="59"/>
      <c r="W96" s="57" t="s">
        <v>104</v>
      </c>
      <c r="X96" s="59"/>
      <c r="Y96" s="57" t="s">
        <v>104</v>
      </c>
      <c r="Z96" s="28"/>
      <c r="AA96" s="29"/>
    </row>
    <row r="97" spans="1:27" ht="6" customHeight="1">
      <c r="A97" s="28"/>
      <c r="B97" s="56" t="str">
        <f>IF(W6=TRUE,"H"," ")</f>
        <v xml:space="preserve"> </v>
      </c>
      <c r="C97" s="57" t="s">
        <v>43</v>
      </c>
      <c r="D97" s="56"/>
      <c r="E97" s="57"/>
      <c r="F97" s="56" t="str">
        <f>IF(O40=TRUE,"X"," ")</f>
        <v xml:space="preserve"> </v>
      </c>
      <c r="G97" s="58"/>
      <c r="H97" s="59"/>
      <c r="I97" s="57" t="s">
        <v>43</v>
      </c>
      <c r="J97" s="59"/>
      <c r="K97" s="57" t="s">
        <v>43</v>
      </c>
      <c r="L97" s="59"/>
      <c r="M97" s="57" t="s">
        <v>43</v>
      </c>
      <c r="N97" s="59"/>
      <c r="O97" s="57" t="s">
        <v>43</v>
      </c>
      <c r="P97" s="59"/>
      <c r="Q97" s="57" t="s">
        <v>43</v>
      </c>
      <c r="R97" s="59"/>
      <c r="S97" s="57" t="s">
        <v>43</v>
      </c>
      <c r="T97" s="59"/>
      <c r="U97" s="57" t="s">
        <v>43</v>
      </c>
      <c r="V97" s="59"/>
      <c r="W97" s="57" t="s">
        <v>43</v>
      </c>
      <c r="X97" s="59"/>
      <c r="Y97" s="57" t="s">
        <v>43</v>
      </c>
      <c r="Z97" s="28"/>
      <c r="AA97" s="29"/>
    </row>
    <row r="98" spans="1:27" ht="6" customHeight="1">
      <c r="A98" s="28"/>
      <c r="B98" s="56" t="str">
        <f>IF(Y6=TRUE,"I"," ")</f>
        <v xml:space="preserve"> </v>
      </c>
      <c r="C98" s="57" t="s">
        <v>41</v>
      </c>
      <c r="D98" s="56"/>
      <c r="E98" s="57"/>
      <c r="F98" s="56" t="str">
        <f>IF(Q40=TRUE,"Y"," ")</f>
        <v xml:space="preserve"> </v>
      </c>
      <c r="G98" s="58"/>
      <c r="H98" s="59"/>
      <c r="I98" s="57" t="s">
        <v>41</v>
      </c>
      <c r="J98" s="59"/>
      <c r="K98" s="57" t="s">
        <v>41</v>
      </c>
      <c r="L98" s="59"/>
      <c r="M98" s="57" t="s">
        <v>41</v>
      </c>
      <c r="N98" s="59"/>
      <c r="O98" s="57" t="s">
        <v>41</v>
      </c>
      <c r="P98" s="59"/>
      <c r="Q98" s="57" t="s">
        <v>41</v>
      </c>
      <c r="R98" s="59"/>
      <c r="S98" s="57" t="s">
        <v>41</v>
      </c>
      <c r="T98" s="59"/>
      <c r="U98" s="57" t="s">
        <v>41</v>
      </c>
      <c r="V98" s="59"/>
      <c r="W98" s="57" t="s">
        <v>41</v>
      </c>
      <c r="X98" s="59"/>
      <c r="Y98" s="57" t="s">
        <v>41</v>
      </c>
      <c r="Z98" s="28"/>
      <c r="AA98" s="29"/>
    </row>
    <row r="99" spans="1:27" ht="6" customHeight="1">
      <c r="A99" s="28"/>
      <c r="B99" s="56" t="str">
        <f>IF(Y6=TRUE,"I"," ")</f>
        <v xml:space="preserve"> </v>
      </c>
      <c r="C99" s="57" t="s">
        <v>104</v>
      </c>
      <c r="D99" s="56"/>
      <c r="E99" s="57"/>
      <c r="F99" s="56" t="str">
        <f>IF(S40=TRUE,"Z"," ")</f>
        <v xml:space="preserve"> </v>
      </c>
      <c r="G99" s="58"/>
      <c r="H99" s="59"/>
      <c r="I99" s="57" t="s">
        <v>104</v>
      </c>
      <c r="J99" s="59"/>
      <c r="K99" s="57" t="s">
        <v>104</v>
      </c>
      <c r="L99" s="59"/>
      <c r="M99" s="57" t="s">
        <v>104</v>
      </c>
      <c r="N99" s="59"/>
      <c r="O99" s="57" t="s">
        <v>104</v>
      </c>
      <c r="P99" s="59"/>
      <c r="Q99" s="57" t="s">
        <v>104</v>
      </c>
      <c r="R99" s="59"/>
      <c r="S99" s="57" t="s">
        <v>104</v>
      </c>
      <c r="T99" s="59"/>
      <c r="U99" s="57" t="s">
        <v>104</v>
      </c>
      <c r="V99" s="59"/>
      <c r="W99" s="57" t="s">
        <v>104</v>
      </c>
      <c r="X99" s="59"/>
      <c r="Y99" s="57" t="s">
        <v>104</v>
      </c>
      <c r="Z99" s="28"/>
      <c r="AA99" s="29"/>
    </row>
    <row r="100" spans="1:27" ht="6" customHeight="1">
      <c r="A100" s="28"/>
      <c r="B100" s="56" t="str">
        <f>IF(Y6=TRUE,"I"," ")</f>
        <v xml:space="preserve"> </v>
      </c>
      <c r="C100" s="57" t="s">
        <v>43</v>
      </c>
      <c r="D100" s="56"/>
      <c r="E100" s="57"/>
      <c r="F100" s="56" t="str">
        <f>IF(U40=TRUE,"Ⅰ"," ")</f>
        <v xml:space="preserve"> </v>
      </c>
      <c r="G100" s="58"/>
      <c r="H100" s="59"/>
      <c r="I100" s="57" t="s">
        <v>43</v>
      </c>
      <c r="J100" s="59"/>
      <c r="K100" s="57" t="s">
        <v>43</v>
      </c>
      <c r="L100" s="59"/>
      <c r="M100" s="57" t="s">
        <v>43</v>
      </c>
      <c r="N100" s="59"/>
      <c r="O100" s="57" t="s">
        <v>43</v>
      </c>
      <c r="P100" s="59"/>
      <c r="Q100" s="57" t="s">
        <v>43</v>
      </c>
      <c r="R100" s="59"/>
      <c r="S100" s="57" t="s">
        <v>43</v>
      </c>
      <c r="T100" s="59"/>
      <c r="U100" s="57" t="s">
        <v>43</v>
      </c>
      <c r="V100" s="59"/>
      <c r="W100" s="57" t="s">
        <v>43</v>
      </c>
      <c r="X100" s="59"/>
      <c r="Y100" s="57" t="s">
        <v>43</v>
      </c>
      <c r="Z100" s="28"/>
      <c r="AA100" s="29"/>
    </row>
    <row r="101" spans="1:27" ht="6" customHeight="1">
      <c r="A101" s="28"/>
      <c r="B101" s="56" t="str">
        <f>IF(AA6=TRUE,"J"," ")</f>
        <v xml:space="preserve"> </v>
      </c>
      <c r="C101" s="57" t="s">
        <v>41</v>
      </c>
      <c r="D101" s="56"/>
      <c r="E101" s="57"/>
      <c r="F101" s="56" t="str">
        <f>IF(W40=TRUE,"Ⅱ"," ")</f>
        <v xml:space="preserve"> </v>
      </c>
      <c r="G101" s="58"/>
      <c r="H101" s="59"/>
      <c r="I101" s="57" t="s">
        <v>41</v>
      </c>
      <c r="J101" s="59"/>
      <c r="K101" s="57" t="s">
        <v>41</v>
      </c>
      <c r="L101" s="59"/>
      <c r="M101" s="57" t="s">
        <v>41</v>
      </c>
      <c r="N101" s="59"/>
      <c r="O101" s="57" t="s">
        <v>41</v>
      </c>
      <c r="P101" s="59"/>
      <c r="Q101" s="57" t="s">
        <v>41</v>
      </c>
      <c r="R101" s="59"/>
      <c r="S101" s="57" t="s">
        <v>41</v>
      </c>
      <c r="T101" s="59"/>
      <c r="U101" s="57" t="s">
        <v>41</v>
      </c>
      <c r="V101" s="59"/>
      <c r="W101" s="57" t="s">
        <v>41</v>
      </c>
      <c r="X101" s="59"/>
      <c r="Y101" s="57" t="s">
        <v>41</v>
      </c>
      <c r="Z101" s="28"/>
      <c r="AA101" s="29"/>
    </row>
    <row r="102" spans="1:27" ht="6" customHeight="1">
      <c r="A102" s="28"/>
      <c r="B102" s="56" t="str">
        <f>IF(AA6=TRUE,"J"," ")</f>
        <v xml:space="preserve"> </v>
      </c>
      <c r="C102" s="57" t="s">
        <v>104</v>
      </c>
      <c r="D102" s="56"/>
      <c r="E102" s="57"/>
      <c r="F102" s="56" t="str">
        <f>IF(Y40=TRUE,"Ⅲ"," ")</f>
        <v xml:space="preserve"> </v>
      </c>
      <c r="G102" s="58"/>
      <c r="H102" s="59"/>
      <c r="I102" s="57" t="s">
        <v>104</v>
      </c>
      <c r="J102" s="59"/>
      <c r="K102" s="57" t="s">
        <v>104</v>
      </c>
      <c r="L102" s="59"/>
      <c r="M102" s="57" t="s">
        <v>104</v>
      </c>
      <c r="N102" s="59"/>
      <c r="O102" s="57" t="s">
        <v>104</v>
      </c>
      <c r="P102" s="59"/>
      <c r="Q102" s="57" t="s">
        <v>104</v>
      </c>
      <c r="R102" s="59"/>
      <c r="S102" s="57" t="s">
        <v>104</v>
      </c>
      <c r="T102" s="59"/>
      <c r="U102" s="57" t="s">
        <v>104</v>
      </c>
      <c r="V102" s="59"/>
      <c r="W102" s="57" t="s">
        <v>104</v>
      </c>
      <c r="X102" s="59"/>
      <c r="Y102" s="57" t="s">
        <v>104</v>
      </c>
      <c r="Z102" s="28"/>
      <c r="AA102" s="29"/>
    </row>
    <row r="103" spans="1:27" ht="6" customHeight="1">
      <c r="A103" s="28"/>
      <c r="B103" s="56" t="str">
        <f>IF(AA6=TRUE,"J"," ")</f>
        <v xml:space="preserve"> </v>
      </c>
      <c r="C103" s="57" t="s">
        <v>43</v>
      </c>
      <c r="D103" s="56"/>
      <c r="E103" s="57"/>
      <c r="F103" s="56" t="str">
        <f>IF(AA40=TRUE,"Ⅳ"," ")</f>
        <v xml:space="preserve"> </v>
      </c>
      <c r="G103" s="58"/>
      <c r="H103" s="59"/>
      <c r="I103" s="57" t="s">
        <v>43</v>
      </c>
      <c r="J103" s="59"/>
      <c r="K103" s="57" t="s">
        <v>43</v>
      </c>
      <c r="L103" s="59"/>
      <c r="M103" s="57" t="s">
        <v>43</v>
      </c>
      <c r="N103" s="59"/>
      <c r="O103" s="57" t="s">
        <v>43</v>
      </c>
      <c r="P103" s="59"/>
      <c r="Q103" s="57" t="s">
        <v>43</v>
      </c>
      <c r="R103" s="59"/>
      <c r="S103" s="57" t="s">
        <v>43</v>
      </c>
      <c r="T103" s="59"/>
      <c r="U103" s="57" t="s">
        <v>43</v>
      </c>
      <c r="V103" s="59"/>
      <c r="W103" s="57" t="s">
        <v>43</v>
      </c>
      <c r="X103" s="59"/>
      <c r="Y103" s="57" t="s">
        <v>43</v>
      </c>
      <c r="Z103" s="28"/>
      <c r="AA103" s="29"/>
    </row>
    <row r="104" spans="1:27" ht="6" customHeight="1">
      <c r="A104" s="28"/>
      <c r="B104" s="56" t="str">
        <f>IF(I7=TRUE,"K"," ")</f>
        <v xml:space="preserve"> </v>
      </c>
      <c r="C104" s="57" t="s">
        <v>41</v>
      </c>
      <c r="D104" s="56"/>
      <c r="E104" s="57"/>
      <c r="F104" s="56" t="str">
        <f>IF(I41=TRUE,"Ⅴ"," ")</f>
        <v xml:space="preserve"> </v>
      </c>
      <c r="G104" s="58"/>
      <c r="H104" s="59"/>
      <c r="I104" s="57" t="s">
        <v>41</v>
      </c>
      <c r="J104" s="59"/>
      <c r="K104" s="57" t="s">
        <v>41</v>
      </c>
      <c r="L104" s="59"/>
      <c r="M104" s="57" t="s">
        <v>41</v>
      </c>
      <c r="N104" s="59"/>
      <c r="O104" s="57" t="s">
        <v>41</v>
      </c>
      <c r="P104" s="59"/>
      <c r="Q104" s="57" t="s">
        <v>41</v>
      </c>
      <c r="R104" s="59"/>
      <c r="S104" s="57" t="s">
        <v>41</v>
      </c>
      <c r="T104" s="59"/>
      <c r="U104" s="57" t="s">
        <v>41</v>
      </c>
      <c r="V104" s="59"/>
      <c r="W104" s="57" t="s">
        <v>41</v>
      </c>
      <c r="X104" s="59"/>
      <c r="Y104" s="57" t="s">
        <v>41</v>
      </c>
      <c r="Z104" s="28"/>
      <c r="AA104" s="29"/>
    </row>
    <row r="105" spans="1:27" ht="6" customHeight="1">
      <c r="A105" s="28"/>
      <c r="B105" s="56" t="str">
        <f>IF(I7=TRUE,"K"," ")</f>
        <v xml:space="preserve"> </v>
      </c>
      <c r="C105" s="57" t="s">
        <v>104</v>
      </c>
      <c r="D105" s="56"/>
      <c r="E105" s="57"/>
      <c r="F105" s="56" t="str">
        <f>IF(K41=TRUE,"Ⅵ"," ")</f>
        <v xml:space="preserve"> </v>
      </c>
      <c r="G105" s="58"/>
      <c r="H105" s="59"/>
      <c r="I105" s="57" t="s">
        <v>104</v>
      </c>
      <c r="J105" s="59"/>
      <c r="K105" s="57" t="s">
        <v>104</v>
      </c>
      <c r="L105" s="59"/>
      <c r="M105" s="57" t="s">
        <v>104</v>
      </c>
      <c r="N105" s="59"/>
      <c r="O105" s="57" t="s">
        <v>104</v>
      </c>
      <c r="P105" s="59"/>
      <c r="Q105" s="57" t="s">
        <v>104</v>
      </c>
      <c r="R105" s="59"/>
      <c r="S105" s="57" t="s">
        <v>104</v>
      </c>
      <c r="T105" s="59"/>
      <c r="U105" s="57" t="s">
        <v>104</v>
      </c>
      <c r="V105" s="59"/>
      <c r="W105" s="57" t="s">
        <v>104</v>
      </c>
      <c r="X105" s="59"/>
      <c r="Y105" s="57" t="s">
        <v>104</v>
      </c>
      <c r="Z105" s="28"/>
      <c r="AA105" s="29"/>
    </row>
    <row r="106" spans="1:27" ht="6" customHeight="1">
      <c r="A106" s="28"/>
      <c r="B106" s="56" t="str">
        <f>IF(I7=TRUE,"K"," ")</f>
        <v xml:space="preserve"> </v>
      </c>
      <c r="C106" s="57" t="s">
        <v>43</v>
      </c>
      <c r="D106" s="56"/>
      <c r="E106" s="57"/>
      <c r="F106" s="56" t="str">
        <f>IF(M41=TRUE,"Ⅶ"," ")</f>
        <v xml:space="preserve"> </v>
      </c>
      <c r="G106" s="58"/>
      <c r="H106" s="59"/>
      <c r="I106" s="57" t="s">
        <v>43</v>
      </c>
      <c r="J106" s="59"/>
      <c r="K106" s="57" t="s">
        <v>43</v>
      </c>
      <c r="L106" s="59"/>
      <c r="M106" s="57" t="s">
        <v>43</v>
      </c>
      <c r="N106" s="59"/>
      <c r="O106" s="57" t="s">
        <v>43</v>
      </c>
      <c r="P106" s="59"/>
      <c r="Q106" s="57" t="s">
        <v>43</v>
      </c>
      <c r="R106" s="59"/>
      <c r="S106" s="57" t="s">
        <v>43</v>
      </c>
      <c r="T106" s="59"/>
      <c r="U106" s="57" t="s">
        <v>43</v>
      </c>
      <c r="V106" s="59"/>
      <c r="W106" s="57" t="s">
        <v>43</v>
      </c>
      <c r="X106" s="59"/>
      <c r="Y106" s="57" t="s">
        <v>43</v>
      </c>
      <c r="Z106" s="28"/>
      <c r="AA106" s="29"/>
    </row>
    <row r="107" spans="1:27" ht="6" customHeight="1">
      <c r="A107" s="28"/>
      <c r="B107" s="56" t="str">
        <f>IF(K7=TRUE,"L"," ")</f>
        <v xml:space="preserve"> </v>
      </c>
      <c r="C107" s="57" t="s">
        <v>41</v>
      </c>
      <c r="D107" s="56"/>
      <c r="E107" s="57"/>
      <c r="F107" s="56" t="str">
        <f>IF(O41=TRUE,"Ⅷ"," ")</f>
        <v xml:space="preserve"> </v>
      </c>
      <c r="G107" s="58"/>
      <c r="H107" s="59"/>
      <c r="I107" s="57" t="s">
        <v>41</v>
      </c>
      <c r="J107" s="59"/>
      <c r="K107" s="57" t="s">
        <v>41</v>
      </c>
      <c r="L107" s="59"/>
      <c r="M107" s="57" t="s">
        <v>41</v>
      </c>
      <c r="N107" s="59"/>
      <c r="O107" s="57" t="s">
        <v>41</v>
      </c>
      <c r="P107" s="59"/>
      <c r="Q107" s="57" t="s">
        <v>41</v>
      </c>
      <c r="R107" s="59"/>
      <c r="S107" s="57" t="s">
        <v>41</v>
      </c>
      <c r="T107" s="59"/>
      <c r="U107" s="57" t="s">
        <v>41</v>
      </c>
      <c r="V107" s="59"/>
      <c r="W107" s="57" t="s">
        <v>41</v>
      </c>
      <c r="X107" s="59"/>
      <c r="Y107" s="57" t="s">
        <v>41</v>
      </c>
      <c r="Z107" s="28"/>
      <c r="AA107" s="29"/>
    </row>
    <row r="108" spans="1:27" ht="6" customHeight="1">
      <c r="A108" s="28"/>
      <c r="B108" s="56" t="str">
        <f>IF(K7=TRUE,"L"," ")</f>
        <v xml:space="preserve"> </v>
      </c>
      <c r="C108" s="57" t="s">
        <v>104</v>
      </c>
      <c r="D108" s="56"/>
      <c r="E108" s="57"/>
      <c r="F108" s="56" t="str">
        <f>IF(Q41=TRUE,"Ⅸ"," ")</f>
        <v xml:space="preserve"> </v>
      </c>
      <c r="G108" s="58"/>
      <c r="H108" s="59"/>
      <c r="I108" s="57" t="s">
        <v>104</v>
      </c>
      <c r="J108" s="59"/>
      <c r="K108" s="57" t="s">
        <v>104</v>
      </c>
      <c r="L108" s="59"/>
      <c r="M108" s="57" t="s">
        <v>104</v>
      </c>
      <c r="N108" s="59"/>
      <c r="O108" s="57" t="s">
        <v>104</v>
      </c>
      <c r="P108" s="59"/>
      <c r="Q108" s="57" t="s">
        <v>104</v>
      </c>
      <c r="R108" s="59"/>
      <c r="S108" s="57" t="s">
        <v>104</v>
      </c>
      <c r="T108" s="59"/>
      <c r="U108" s="57" t="s">
        <v>104</v>
      </c>
      <c r="V108" s="59"/>
      <c r="W108" s="57" t="s">
        <v>104</v>
      </c>
      <c r="X108" s="59"/>
      <c r="Y108" s="57" t="s">
        <v>104</v>
      </c>
      <c r="Z108" s="28"/>
      <c r="AA108" s="29"/>
    </row>
    <row r="109" spans="1:27" ht="6" customHeight="1">
      <c r="A109" s="28"/>
      <c r="B109" s="56" t="str">
        <f>IF(K7=TRUE,"L"," ")</f>
        <v xml:space="preserve"> </v>
      </c>
      <c r="C109" s="57" t="s">
        <v>43</v>
      </c>
      <c r="D109" s="56"/>
      <c r="E109" s="57"/>
      <c r="F109" s="56" t="str">
        <f>IF(Q41=TRUE,"Ⅹ"," ")</f>
        <v xml:space="preserve"> </v>
      </c>
      <c r="G109" s="58"/>
      <c r="H109" s="59"/>
      <c r="I109" s="57" t="s">
        <v>43</v>
      </c>
      <c r="J109" s="59"/>
      <c r="K109" s="57" t="s">
        <v>43</v>
      </c>
      <c r="L109" s="59"/>
      <c r="M109" s="57" t="s">
        <v>43</v>
      </c>
      <c r="N109" s="59"/>
      <c r="O109" s="57" t="s">
        <v>43</v>
      </c>
      <c r="P109" s="59"/>
      <c r="Q109" s="57" t="s">
        <v>43</v>
      </c>
      <c r="R109" s="59"/>
      <c r="S109" s="57" t="s">
        <v>43</v>
      </c>
      <c r="T109" s="59"/>
      <c r="U109" s="57" t="s">
        <v>43</v>
      </c>
      <c r="V109" s="59"/>
      <c r="W109" s="57" t="s">
        <v>43</v>
      </c>
      <c r="X109" s="59"/>
      <c r="Y109" s="57" t="s">
        <v>43</v>
      </c>
      <c r="Z109" s="28"/>
      <c r="AA109" s="29"/>
    </row>
    <row r="110" spans="1:27" ht="6" customHeight="1">
      <c r="A110" s="28"/>
      <c r="B110" s="56" t="str">
        <f>IF(M7=TRUE,"M"," ")</f>
        <v xml:space="preserve"> </v>
      </c>
      <c r="C110" s="57" t="s">
        <v>41</v>
      </c>
      <c r="D110" s="56"/>
      <c r="E110" s="57"/>
      <c r="F110" s="56" t="str">
        <f>IF(Q41=TRUE,"α"," ")</f>
        <v xml:space="preserve"> </v>
      </c>
      <c r="G110" s="58"/>
      <c r="H110" s="59"/>
      <c r="I110" s="57" t="s">
        <v>41</v>
      </c>
      <c r="J110" s="59"/>
      <c r="K110" s="57" t="s">
        <v>41</v>
      </c>
      <c r="L110" s="59"/>
      <c r="M110" s="57" t="s">
        <v>41</v>
      </c>
      <c r="N110" s="59"/>
      <c r="O110" s="57" t="s">
        <v>41</v>
      </c>
      <c r="P110" s="59"/>
      <c r="Q110" s="57" t="s">
        <v>41</v>
      </c>
      <c r="R110" s="59"/>
      <c r="S110" s="57" t="s">
        <v>41</v>
      </c>
      <c r="T110" s="59"/>
      <c r="U110" s="57" t="s">
        <v>41</v>
      </c>
      <c r="V110" s="59"/>
      <c r="W110" s="57" t="s">
        <v>41</v>
      </c>
      <c r="X110" s="59"/>
      <c r="Y110" s="57" t="s">
        <v>41</v>
      </c>
      <c r="Z110" s="28"/>
      <c r="AA110" s="29"/>
    </row>
    <row r="111" spans="1:27" ht="6" customHeight="1">
      <c r="A111" s="28"/>
      <c r="B111" s="56" t="str">
        <f>IF(M7=TRUE,"M"," ")</f>
        <v xml:space="preserve"> </v>
      </c>
      <c r="C111" s="57" t="s">
        <v>104</v>
      </c>
      <c r="D111" s="56"/>
      <c r="E111" s="57"/>
      <c r="F111" s="56" t="str">
        <f>IF(S41=TRUE,"β"," ")</f>
        <v xml:space="preserve"> </v>
      </c>
      <c r="G111" s="58"/>
      <c r="H111" s="59"/>
      <c r="I111" s="57" t="s">
        <v>104</v>
      </c>
      <c r="J111" s="59"/>
      <c r="K111" s="57" t="s">
        <v>104</v>
      </c>
      <c r="L111" s="59"/>
      <c r="M111" s="57" t="s">
        <v>104</v>
      </c>
      <c r="N111" s="59"/>
      <c r="O111" s="57" t="s">
        <v>104</v>
      </c>
      <c r="P111" s="59"/>
      <c r="Q111" s="57" t="s">
        <v>104</v>
      </c>
      <c r="R111" s="59"/>
      <c r="S111" s="57" t="s">
        <v>104</v>
      </c>
      <c r="T111" s="59"/>
      <c r="U111" s="57" t="s">
        <v>104</v>
      </c>
      <c r="V111" s="59"/>
      <c r="W111" s="57" t="s">
        <v>104</v>
      </c>
      <c r="X111" s="59"/>
      <c r="Y111" s="57" t="s">
        <v>104</v>
      </c>
      <c r="Z111" s="28"/>
      <c r="AA111" s="29"/>
    </row>
    <row r="112" spans="1:27" ht="6" customHeight="1">
      <c r="A112" s="28"/>
      <c r="B112" s="56" t="str">
        <f>IF(M7=TRUE,"M"," ")</f>
        <v xml:space="preserve"> </v>
      </c>
      <c r="C112" s="57" t="s">
        <v>43</v>
      </c>
      <c r="D112" s="56"/>
      <c r="E112" s="57"/>
      <c r="F112" s="56" t="str">
        <f>IF(U41=TRUE,"γ"," ")</f>
        <v xml:space="preserve"> </v>
      </c>
      <c r="G112" s="58"/>
      <c r="H112" s="59"/>
      <c r="I112" s="57" t="s">
        <v>43</v>
      </c>
      <c r="J112" s="59"/>
      <c r="K112" s="57" t="s">
        <v>43</v>
      </c>
      <c r="L112" s="59"/>
      <c r="M112" s="57" t="s">
        <v>43</v>
      </c>
      <c r="N112" s="59"/>
      <c r="O112" s="57" t="s">
        <v>43</v>
      </c>
      <c r="P112" s="59"/>
      <c r="Q112" s="57" t="s">
        <v>43</v>
      </c>
      <c r="R112" s="59"/>
      <c r="S112" s="57" t="s">
        <v>43</v>
      </c>
      <c r="T112" s="59"/>
      <c r="U112" s="57" t="s">
        <v>43</v>
      </c>
      <c r="V112" s="59"/>
      <c r="W112" s="57" t="s">
        <v>43</v>
      </c>
      <c r="X112" s="59"/>
      <c r="Y112" s="57" t="s">
        <v>43</v>
      </c>
      <c r="Z112" s="28"/>
      <c r="AA112" s="29"/>
    </row>
    <row r="113" spans="1:27" ht="6" customHeight="1">
      <c r="A113" s="28"/>
      <c r="B113" s="56" t="str">
        <f>IF(O7=TRUE,"N"," ")</f>
        <v xml:space="preserve"> </v>
      </c>
      <c r="C113" s="57" t="s">
        <v>41</v>
      </c>
      <c r="D113" s="56"/>
      <c r="E113" s="57"/>
      <c r="F113" s="56" t="str">
        <f>IF(W41=TRUE,"θ"," ")</f>
        <v xml:space="preserve"> </v>
      </c>
      <c r="G113" s="58"/>
      <c r="H113" s="59"/>
      <c r="I113" s="57" t="s">
        <v>41</v>
      </c>
      <c r="J113" s="59"/>
      <c r="K113" s="57" t="s">
        <v>41</v>
      </c>
      <c r="L113" s="59"/>
      <c r="M113" s="57" t="s">
        <v>41</v>
      </c>
      <c r="N113" s="59"/>
      <c r="O113" s="57" t="s">
        <v>41</v>
      </c>
      <c r="P113" s="59"/>
      <c r="Q113" s="57" t="s">
        <v>41</v>
      </c>
      <c r="R113" s="59"/>
      <c r="S113" s="57" t="s">
        <v>41</v>
      </c>
      <c r="T113" s="59"/>
      <c r="U113" s="57" t="s">
        <v>41</v>
      </c>
      <c r="V113" s="59"/>
      <c r="W113" s="57" t="s">
        <v>41</v>
      </c>
      <c r="X113" s="59"/>
      <c r="Y113" s="57" t="s">
        <v>41</v>
      </c>
      <c r="Z113" s="28"/>
      <c r="AA113" s="29"/>
    </row>
    <row r="114" spans="1:27" ht="6" customHeight="1">
      <c r="A114" s="28"/>
      <c r="B114" s="56" t="str">
        <f>IF(O7=TRUE,"N"," ")</f>
        <v xml:space="preserve"> </v>
      </c>
      <c r="C114" s="57" t="s">
        <v>104</v>
      </c>
      <c r="D114" s="56"/>
      <c r="E114" s="57"/>
      <c r="F114" s="56"/>
      <c r="G114" s="57"/>
      <c r="H114" s="59"/>
      <c r="I114" s="57" t="s">
        <v>104</v>
      </c>
      <c r="J114" s="59"/>
      <c r="K114" s="57" t="s">
        <v>104</v>
      </c>
      <c r="L114" s="59"/>
      <c r="M114" s="57" t="s">
        <v>104</v>
      </c>
      <c r="N114" s="59"/>
      <c r="O114" s="57" t="s">
        <v>104</v>
      </c>
      <c r="P114" s="59"/>
      <c r="Q114" s="57" t="s">
        <v>104</v>
      </c>
      <c r="R114" s="59"/>
      <c r="S114" s="57" t="s">
        <v>104</v>
      </c>
      <c r="T114" s="59"/>
      <c r="U114" s="57" t="s">
        <v>104</v>
      </c>
      <c r="V114" s="59"/>
      <c r="W114" s="57" t="s">
        <v>104</v>
      </c>
      <c r="X114" s="59"/>
      <c r="Y114" s="57" t="s">
        <v>104</v>
      </c>
      <c r="Z114" s="28"/>
      <c r="AA114" s="29"/>
    </row>
    <row r="115" spans="1:27" ht="6" customHeight="1">
      <c r="A115" s="28"/>
      <c r="B115" s="56" t="str">
        <f>IF(O7=TRUE,"N"," ")</f>
        <v xml:space="preserve"> </v>
      </c>
      <c r="C115" s="57" t="s">
        <v>43</v>
      </c>
      <c r="D115" s="56"/>
      <c r="E115" s="57"/>
      <c r="F115" s="56"/>
      <c r="G115" s="57"/>
      <c r="H115" s="59"/>
      <c r="I115" s="57" t="s">
        <v>43</v>
      </c>
      <c r="J115" s="59"/>
      <c r="K115" s="57" t="s">
        <v>43</v>
      </c>
      <c r="L115" s="59"/>
      <c r="M115" s="57" t="s">
        <v>43</v>
      </c>
      <c r="N115" s="59"/>
      <c r="O115" s="57" t="s">
        <v>43</v>
      </c>
      <c r="P115" s="59"/>
      <c r="Q115" s="57" t="s">
        <v>43</v>
      </c>
      <c r="R115" s="59"/>
      <c r="S115" s="57" t="s">
        <v>43</v>
      </c>
      <c r="T115" s="59"/>
      <c r="U115" s="57" t="s">
        <v>43</v>
      </c>
      <c r="V115" s="59"/>
      <c r="W115" s="57" t="s">
        <v>43</v>
      </c>
      <c r="X115" s="59"/>
      <c r="Y115" s="57" t="s">
        <v>43</v>
      </c>
      <c r="Z115" s="28"/>
      <c r="AA115" s="29"/>
    </row>
    <row r="116" spans="1:27" ht="6" customHeight="1">
      <c r="A116" s="28"/>
      <c r="B116" s="56" t="str">
        <f>IF(Q7=TRUE,"O"," ")</f>
        <v xml:space="preserve"> </v>
      </c>
      <c r="C116" s="57" t="s">
        <v>41</v>
      </c>
      <c r="D116" s="56"/>
      <c r="E116" s="57"/>
      <c r="F116" s="56"/>
      <c r="G116" s="57"/>
      <c r="H116" s="59"/>
      <c r="I116" s="57" t="s">
        <v>41</v>
      </c>
      <c r="J116" s="59"/>
      <c r="K116" s="57" t="s">
        <v>41</v>
      </c>
      <c r="L116" s="59"/>
      <c r="M116" s="57" t="s">
        <v>41</v>
      </c>
      <c r="N116" s="59"/>
      <c r="O116" s="57" t="s">
        <v>41</v>
      </c>
      <c r="P116" s="59"/>
      <c r="Q116" s="57" t="s">
        <v>41</v>
      </c>
      <c r="R116" s="59"/>
      <c r="S116" s="57" t="s">
        <v>41</v>
      </c>
      <c r="T116" s="59"/>
      <c r="U116" s="57" t="s">
        <v>41</v>
      </c>
      <c r="V116" s="59"/>
      <c r="W116" s="57" t="s">
        <v>41</v>
      </c>
      <c r="X116" s="59"/>
      <c r="Y116" s="57" t="s">
        <v>41</v>
      </c>
      <c r="Z116" s="28"/>
      <c r="AA116" s="29"/>
    </row>
    <row r="117" spans="1:27" ht="6" customHeight="1">
      <c r="A117" s="28"/>
      <c r="B117" s="56" t="str">
        <f>IF(Q7=TRUE,"O"," ")</f>
        <v xml:space="preserve"> </v>
      </c>
      <c r="C117" s="57" t="s">
        <v>104</v>
      </c>
      <c r="D117" s="56"/>
      <c r="E117" s="57"/>
      <c r="F117" s="56"/>
      <c r="G117" s="57"/>
      <c r="H117" s="59"/>
      <c r="I117" s="57" t="s">
        <v>104</v>
      </c>
      <c r="J117" s="59"/>
      <c r="K117" s="57" t="s">
        <v>104</v>
      </c>
      <c r="L117" s="59"/>
      <c r="M117" s="57" t="s">
        <v>104</v>
      </c>
      <c r="N117" s="59"/>
      <c r="O117" s="57" t="s">
        <v>104</v>
      </c>
      <c r="P117" s="59"/>
      <c r="Q117" s="57" t="s">
        <v>104</v>
      </c>
      <c r="R117" s="59"/>
      <c r="S117" s="57" t="s">
        <v>104</v>
      </c>
      <c r="T117" s="59"/>
      <c r="U117" s="57" t="s">
        <v>104</v>
      </c>
      <c r="V117" s="59"/>
      <c r="W117" s="57" t="s">
        <v>104</v>
      </c>
      <c r="X117" s="59"/>
      <c r="Y117" s="57" t="s">
        <v>104</v>
      </c>
      <c r="Z117" s="28"/>
      <c r="AA117" s="29"/>
    </row>
    <row r="118" spans="1:27" ht="6" customHeight="1">
      <c r="A118" s="28"/>
      <c r="B118" s="56" t="str">
        <f>IF(Q7=TRUE,"O"," ")</f>
        <v xml:space="preserve"> </v>
      </c>
      <c r="C118" s="57" t="s">
        <v>43</v>
      </c>
      <c r="D118" s="56"/>
      <c r="E118" s="57"/>
      <c r="F118" s="56"/>
      <c r="G118" s="57"/>
      <c r="H118" s="59"/>
      <c r="I118" s="57" t="s">
        <v>43</v>
      </c>
      <c r="J118" s="59"/>
      <c r="K118" s="57" t="s">
        <v>43</v>
      </c>
      <c r="L118" s="59"/>
      <c r="M118" s="57" t="s">
        <v>43</v>
      </c>
      <c r="N118" s="59"/>
      <c r="O118" s="57" t="s">
        <v>43</v>
      </c>
      <c r="P118" s="59"/>
      <c r="Q118" s="57" t="s">
        <v>43</v>
      </c>
      <c r="R118" s="59"/>
      <c r="S118" s="57" t="s">
        <v>43</v>
      </c>
      <c r="T118" s="59"/>
      <c r="U118" s="57" t="s">
        <v>43</v>
      </c>
      <c r="V118" s="59"/>
      <c r="W118" s="57" t="s">
        <v>43</v>
      </c>
      <c r="X118" s="59"/>
      <c r="Y118" s="57" t="s">
        <v>43</v>
      </c>
      <c r="Z118" s="28"/>
      <c r="AA118" s="29"/>
    </row>
    <row r="119" spans="1:27" ht="6" customHeight="1">
      <c r="A119" s="28"/>
      <c r="B119" s="56" t="str">
        <f>IF(S7=TRUE,"P"," ")</f>
        <v xml:space="preserve"> </v>
      </c>
      <c r="C119" s="57" t="s">
        <v>41</v>
      </c>
      <c r="D119" s="56"/>
      <c r="E119" s="57"/>
      <c r="F119" s="56"/>
      <c r="G119" s="57"/>
      <c r="H119" s="59"/>
      <c r="I119" s="57" t="s">
        <v>41</v>
      </c>
      <c r="J119" s="59"/>
      <c r="K119" s="57" t="s">
        <v>41</v>
      </c>
      <c r="L119" s="59"/>
      <c r="M119" s="57" t="s">
        <v>41</v>
      </c>
      <c r="N119" s="59"/>
      <c r="O119" s="57" t="s">
        <v>41</v>
      </c>
      <c r="P119" s="59"/>
      <c r="Q119" s="57" t="s">
        <v>41</v>
      </c>
      <c r="R119" s="59"/>
      <c r="S119" s="57" t="s">
        <v>41</v>
      </c>
      <c r="T119" s="59"/>
      <c r="U119" s="57" t="s">
        <v>41</v>
      </c>
      <c r="V119" s="59"/>
      <c r="W119" s="57" t="s">
        <v>41</v>
      </c>
      <c r="X119" s="59"/>
      <c r="Y119" s="57" t="s">
        <v>41</v>
      </c>
      <c r="Z119" s="28"/>
      <c r="AA119" s="29"/>
    </row>
    <row r="120" spans="1:27" ht="6" customHeight="1">
      <c r="A120" s="28"/>
      <c r="B120" s="56" t="str">
        <f>IF(S7=TRUE,"P"," ")</f>
        <v xml:space="preserve"> </v>
      </c>
      <c r="C120" s="57" t="s">
        <v>104</v>
      </c>
      <c r="D120" s="56"/>
      <c r="E120" s="57"/>
      <c r="F120" s="56"/>
      <c r="G120" s="57"/>
      <c r="H120" s="59"/>
      <c r="I120" s="57" t="s">
        <v>104</v>
      </c>
      <c r="J120" s="59"/>
      <c r="K120" s="57" t="s">
        <v>104</v>
      </c>
      <c r="L120" s="59"/>
      <c r="M120" s="57" t="s">
        <v>104</v>
      </c>
      <c r="N120" s="59"/>
      <c r="O120" s="57" t="s">
        <v>104</v>
      </c>
      <c r="P120" s="59"/>
      <c r="Q120" s="57" t="s">
        <v>104</v>
      </c>
      <c r="R120" s="59"/>
      <c r="S120" s="57" t="s">
        <v>104</v>
      </c>
      <c r="T120" s="59"/>
      <c r="U120" s="57" t="s">
        <v>104</v>
      </c>
      <c r="V120" s="59"/>
      <c r="W120" s="57" t="s">
        <v>104</v>
      </c>
      <c r="X120" s="59"/>
      <c r="Y120" s="57" t="s">
        <v>104</v>
      </c>
      <c r="Z120" s="28"/>
      <c r="AA120" s="29"/>
    </row>
    <row r="121" spans="1:27" ht="6" customHeight="1">
      <c r="A121" s="28"/>
      <c r="B121" s="56" t="str">
        <f>IF(S7=TRUE,"P"," ")</f>
        <v xml:space="preserve"> </v>
      </c>
      <c r="C121" s="57" t="s">
        <v>43</v>
      </c>
      <c r="D121" s="56"/>
      <c r="E121" s="57"/>
      <c r="F121" s="56"/>
      <c r="G121" s="57"/>
      <c r="H121" s="59"/>
      <c r="I121" s="57" t="s">
        <v>43</v>
      </c>
      <c r="J121" s="59"/>
      <c r="K121" s="57" t="s">
        <v>43</v>
      </c>
      <c r="L121" s="59"/>
      <c r="M121" s="57" t="s">
        <v>43</v>
      </c>
      <c r="N121" s="59"/>
      <c r="O121" s="57" t="s">
        <v>43</v>
      </c>
      <c r="P121" s="59"/>
      <c r="Q121" s="57" t="s">
        <v>43</v>
      </c>
      <c r="R121" s="59"/>
      <c r="S121" s="57" t="s">
        <v>43</v>
      </c>
      <c r="T121" s="59"/>
      <c r="U121" s="57" t="s">
        <v>43</v>
      </c>
      <c r="V121" s="59"/>
      <c r="W121" s="57" t="s">
        <v>43</v>
      </c>
      <c r="X121" s="59"/>
      <c r="Y121" s="57" t="s">
        <v>43</v>
      </c>
      <c r="Z121" s="28"/>
      <c r="AA121" s="29"/>
    </row>
    <row r="122" spans="1:27" ht="6" customHeight="1">
      <c r="A122" s="28"/>
      <c r="B122" s="56" t="str">
        <f>IF(U7=TRUE,"Q"," ")</f>
        <v xml:space="preserve"> </v>
      </c>
      <c r="C122" s="57" t="s">
        <v>41</v>
      </c>
      <c r="D122" s="56"/>
      <c r="E122" s="57"/>
      <c r="F122" s="56"/>
      <c r="G122" s="57"/>
      <c r="H122" s="59"/>
      <c r="I122" s="57" t="s">
        <v>41</v>
      </c>
      <c r="J122" s="59"/>
      <c r="K122" s="57" t="s">
        <v>41</v>
      </c>
      <c r="L122" s="59"/>
      <c r="M122" s="57" t="s">
        <v>41</v>
      </c>
      <c r="N122" s="59"/>
      <c r="O122" s="57" t="s">
        <v>41</v>
      </c>
      <c r="P122" s="59"/>
      <c r="Q122" s="57" t="s">
        <v>41</v>
      </c>
      <c r="R122" s="59"/>
      <c r="S122" s="57" t="s">
        <v>41</v>
      </c>
      <c r="T122" s="59"/>
      <c r="U122" s="57" t="s">
        <v>41</v>
      </c>
      <c r="V122" s="59"/>
      <c r="W122" s="57" t="s">
        <v>41</v>
      </c>
      <c r="X122" s="59"/>
      <c r="Y122" s="57" t="s">
        <v>41</v>
      </c>
      <c r="Z122" s="28"/>
      <c r="AA122" s="29"/>
    </row>
    <row r="123" spans="1:27" ht="6" customHeight="1">
      <c r="A123" s="28"/>
      <c r="B123" s="56" t="str">
        <f>IF(U7=TRUE,"Q"," ")</f>
        <v xml:space="preserve"> </v>
      </c>
      <c r="C123" s="57" t="s">
        <v>104</v>
      </c>
      <c r="D123" s="56"/>
      <c r="E123" s="57"/>
      <c r="F123" s="56"/>
      <c r="G123" s="57"/>
      <c r="H123" s="59"/>
      <c r="I123" s="57" t="s">
        <v>104</v>
      </c>
      <c r="J123" s="59"/>
      <c r="K123" s="57" t="s">
        <v>104</v>
      </c>
      <c r="L123" s="59"/>
      <c r="M123" s="57" t="s">
        <v>104</v>
      </c>
      <c r="N123" s="59"/>
      <c r="O123" s="57" t="s">
        <v>104</v>
      </c>
      <c r="P123" s="59"/>
      <c r="Q123" s="57" t="s">
        <v>104</v>
      </c>
      <c r="R123" s="59"/>
      <c r="S123" s="57" t="s">
        <v>104</v>
      </c>
      <c r="T123" s="59"/>
      <c r="U123" s="57" t="s">
        <v>104</v>
      </c>
      <c r="V123" s="59"/>
      <c r="W123" s="57" t="s">
        <v>104</v>
      </c>
      <c r="X123" s="59"/>
      <c r="Y123" s="57" t="s">
        <v>104</v>
      </c>
      <c r="Z123" s="28"/>
      <c r="AA123" s="29"/>
    </row>
    <row r="124" spans="1:27" ht="6" customHeight="1">
      <c r="A124" s="28"/>
      <c r="B124" s="56" t="str">
        <f>IF(U7=TRUE,"Q"," ")</f>
        <v xml:space="preserve"> </v>
      </c>
      <c r="C124" s="57" t="s">
        <v>43</v>
      </c>
      <c r="D124" s="56"/>
      <c r="E124" s="57"/>
      <c r="F124" s="56"/>
      <c r="G124" s="57"/>
      <c r="H124" s="59"/>
      <c r="I124" s="57" t="s">
        <v>43</v>
      </c>
      <c r="J124" s="59"/>
      <c r="K124" s="57" t="s">
        <v>43</v>
      </c>
      <c r="L124" s="59"/>
      <c r="M124" s="57" t="s">
        <v>43</v>
      </c>
      <c r="N124" s="59"/>
      <c r="O124" s="57" t="s">
        <v>43</v>
      </c>
      <c r="P124" s="59"/>
      <c r="Q124" s="57" t="s">
        <v>43</v>
      </c>
      <c r="R124" s="59"/>
      <c r="S124" s="57" t="s">
        <v>43</v>
      </c>
      <c r="T124" s="59"/>
      <c r="U124" s="57" t="s">
        <v>43</v>
      </c>
      <c r="V124" s="59"/>
      <c r="W124" s="57" t="s">
        <v>43</v>
      </c>
      <c r="X124" s="59"/>
      <c r="Y124" s="57" t="s">
        <v>43</v>
      </c>
      <c r="Z124" s="28"/>
      <c r="AA124" s="29"/>
    </row>
    <row r="125" spans="1:27" ht="6" customHeight="1">
      <c r="A125" s="28"/>
      <c r="B125" s="56" t="str">
        <f>IF(W7=TRUE,"R"," ")</f>
        <v xml:space="preserve"> </v>
      </c>
      <c r="C125" s="57" t="s">
        <v>41</v>
      </c>
      <c r="D125" s="56"/>
      <c r="E125" s="57"/>
      <c r="F125" s="56"/>
      <c r="G125" s="57"/>
      <c r="H125" s="59"/>
      <c r="I125" s="57" t="s">
        <v>41</v>
      </c>
      <c r="J125" s="59"/>
      <c r="K125" s="57" t="s">
        <v>41</v>
      </c>
      <c r="L125" s="59"/>
      <c r="M125" s="57" t="s">
        <v>41</v>
      </c>
      <c r="N125" s="59"/>
      <c r="O125" s="57" t="s">
        <v>41</v>
      </c>
      <c r="P125" s="59"/>
      <c r="Q125" s="57" t="s">
        <v>41</v>
      </c>
      <c r="R125" s="59"/>
      <c r="S125" s="57" t="s">
        <v>41</v>
      </c>
      <c r="T125" s="59"/>
      <c r="U125" s="57" t="s">
        <v>41</v>
      </c>
      <c r="V125" s="59"/>
      <c r="W125" s="57" t="s">
        <v>41</v>
      </c>
      <c r="X125" s="59"/>
      <c r="Y125" s="57" t="s">
        <v>41</v>
      </c>
      <c r="Z125" s="28"/>
      <c r="AA125" s="29"/>
    </row>
    <row r="126" spans="1:27" ht="6" customHeight="1">
      <c r="A126" s="28"/>
      <c r="B126" s="56" t="str">
        <f>IF(W7=TRUE,"R"," ")</f>
        <v xml:space="preserve"> </v>
      </c>
      <c r="C126" s="57" t="s">
        <v>104</v>
      </c>
      <c r="D126" s="56"/>
      <c r="E126" s="57"/>
      <c r="F126" s="56"/>
      <c r="G126" s="57"/>
      <c r="H126" s="59"/>
      <c r="I126" s="57" t="s">
        <v>104</v>
      </c>
      <c r="J126" s="59"/>
      <c r="K126" s="57" t="s">
        <v>104</v>
      </c>
      <c r="L126" s="59"/>
      <c r="M126" s="57" t="s">
        <v>104</v>
      </c>
      <c r="N126" s="59"/>
      <c r="O126" s="57" t="s">
        <v>104</v>
      </c>
      <c r="P126" s="59"/>
      <c r="Q126" s="57" t="s">
        <v>104</v>
      </c>
      <c r="R126" s="59"/>
      <c r="S126" s="57" t="s">
        <v>104</v>
      </c>
      <c r="T126" s="59"/>
      <c r="U126" s="57" t="s">
        <v>104</v>
      </c>
      <c r="V126" s="59"/>
      <c r="W126" s="57" t="s">
        <v>104</v>
      </c>
      <c r="X126" s="59"/>
      <c r="Y126" s="57" t="s">
        <v>104</v>
      </c>
      <c r="Z126" s="28"/>
      <c r="AA126" s="29"/>
    </row>
    <row r="127" spans="1:27" ht="6" customHeight="1">
      <c r="A127" s="28"/>
      <c r="B127" s="56" t="str">
        <f>IF(W7=TRUE,"R"," ")</f>
        <v xml:space="preserve"> </v>
      </c>
      <c r="C127" s="57" t="s">
        <v>43</v>
      </c>
      <c r="D127" s="56"/>
      <c r="E127" s="57"/>
      <c r="F127" s="56"/>
      <c r="G127" s="57"/>
      <c r="H127" s="59"/>
      <c r="I127" s="57" t="s">
        <v>43</v>
      </c>
      <c r="J127" s="59"/>
      <c r="K127" s="57" t="s">
        <v>43</v>
      </c>
      <c r="L127" s="59"/>
      <c r="M127" s="57" t="s">
        <v>43</v>
      </c>
      <c r="N127" s="59"/>
      <c r="O127" s="57" t="s">
        <v>43</v>
      </c>
      <c r="P127" s="59"/>
      <c r="Q127" s="57" t="s">
        <v>43</v>
      </c>
      <c r="R127" s="59"/>
      <c r="S127" s="57" t="s">
        <v>43</v>
      </c>
      <c r="T127" s="59"/>
      <c r="U127" s="57" t="s">
        <v>43</v>
      </c>
      <c r="V127" s="59"/>
      <c r="W127" s="57" t="s">
        <v>43</v>
      </c>
      <c r="X127" s="59"/>
      <c r="Y127" s="57" t="s">
        <v>43</v>
      </c>
      <c r="Z127" s="28"/>
      <c r="AA127" s="29"/>
    </row>
    <row r="128" spans="1:27" ht="6" customHeight="1">
      <c r="A128" s="28"/>
      <c r="B128" s="56" t="str">
        <f>IF(Y7=TRUE,"S"," ")</f>
        <v xml:space="preserve"> </v>
      </c>
      <c r="C128" s="57" t="s">
        <v>41</v>
      </c>
      <c r="D128" s="56"/>
      <c r="E128" s="57"/>
      <c r="F128" s="56"/>
      <c r="G128" s="57"/>
      <c r="H128" s="59"/>
      <c r="I128" s="57" t="s">
        <v>41</v>
      </c>
      <c r="J128" s="59"/>
      <c r="K128" s="57" t="s">
        <v>41</v>
      </c>
      <c r="L128" s="59"/>
      <c r="M128" s="57" t="s">
        <v>41</v>
      </c>
      <c r="N128" s="59"/>
      <c r="O128" s="57" t="s">
        <v>41</v>
      </c>
      <c r="P128" s="59"/>
      <c r="Q128" s="57" t="s">
        <v>41</v>
      </c>
      <c r="R128" s="59"/>
      <c r="S128" s="57" t="s">
        <v>41</v>
      </c>
      <c r="T128" s="59"/>
      <c r="U128" s="57" t="s">
        <v>41</v>
      </c>
      <c r="V128" s="59"/>
      <c r="W128" s="57" t="s">
        <v>41</v>
      </c>
      <c r="X128" s="59"/>
      <c r="Y128" s="57" t="s">
        <v>41</v>
      </c>
      <c r="Z128" s="28"/>
      <c r="AA128" s="29"/>
    </row>
    <row r="129" spans="1:27" ht="6" customHeight="1">
      <c r="A129" s="28"/>
      <c r="B129" s="56" t="str">
        <f>IF(Y7=TRUE,"S"," ")</f>
        <v xml:space="preserve"> </v>
      </c>
      <c r="C129" s="57" t="s">
        <v>104</v>
      </c>
      <c r="D129" s="56"/>
      <c r="E129" s="57"/>
      <c r="F129" s="56"/>
      <c r="G129" s="57"/>
      <c r="H129" s="59"/>
      <c r="I129" s="57" t="s">
        <v>104</v>
      </c>
      <c r="J129" s="59"/>
      <c r="K129" s="57" t="s">
        <v>104</v>
      </c>
      <c r="L129" s="59"/>
      <c r="M129" s="57" t="s">
        <v>104</v>
      </c>
      <c r="N129" s="59"/>
      <c r="O129" s="57" t="s">
        <v>104</v>
      </c>
      <c r="P129" s="59"/>
      <c r="Q129" s="57" t="s">
        <v>104</v>
      </c>
      <c r="R129" s="59"/>
      <c r="S129" s="57" t="s">
        <v>104</v>
      </c>
      <c r="T129" s="59"/>
      <c r="U129" s="57" t="s">
        <v>104</v>
      </c>
      <c r="V129" s="59"/>
      <c r="W129" s="57" t="s">
        <v>104</v>
      </c>
      <c r="X129" s="59"/>
      <c r="Y129" s="57" t="s">
        <v>104</v>
      </c>
      <c r="Z129" s="28"/>
      <c r="AA129" s="29"/>
    </row>
    <row r="130" spans="1:27" ht="6" customHeight="1">
      <c r="A130" s="28"/>
      <c r="B130" s="56" t="str">
        <f>IF(Y7=TRUE,"S"," ")</f>
        <v xml:space="preserve"> </v>
      </c>
      <c r="C130" s="57" t="s">
        <v>43</v>
      </c>
      <c r="D130" s="56"/>
      <c r="E130" s="57"/>
      <c r="F130" s="56"/>
      <c r="G130" s="57"/>
      <c r="H130" s="59"/>
      <c r="I130" s="57" t="s">
        <v>43</v>
      </c>
      <c r="J130" s="59"/>
      <c r="K130" s="57" t="s">
        <v>43</v>
      </c>
      <c r="L130" s="59"/>
      <c r="M130" s="57" t="s">
        <v>43</v>
      </c>
      <c r="N130" s="59"/>
      <c r="O130" s="57" t="s">
        <v>43</v>
      </c>
      <c r="P130" s="59"/>
      <c r="Q130" s="57" t="s">
        <v>43</v>
      </c>
      <c r="R130" s="59"/>
      <c r="S130" s="57" t="s">
        <v>43</v>
      </c>
      <c r="T130" s="59"/>
      <c r="U130" s="57" t="s">
        <v>43</v>
      </c>
      <c r="V130" s="59"/>
      <c r="W130" s="57" t="s">
        <v>43</v>
      </c>
      <c r="X130" s="59"/>
      <c r="Y130" s="57" t="s">
        <v>43</v>
      </c>
      <c r="Z130" s="28"/>
      <c r="AA130" s="29"/>
    </row>
    <row r="131" spans="1:27" ht="6" customHeight="1">
      <c r="A131" s="28"/>
      <c r="B131" s="56" t="str">
        <f>IF(AA7=TRUE,"T"," ")</f>
        <v xml:space="preserve"> </v>
      </c>
      <c r="C131" s="57" t="s">
        <v>41</v>
      </c>
      <c r="D131" s="56"/>
      <c r="E131" s="57"/>
      <c r="F131" s="56"/>
      <c r="G131" s="57"/>
      <c r="H131" s="59"/>
      <c r="I131" s="57" t="s">
        <v>41</v>
      </c>
      <c r="J131" s="59"/>
      <c r="K131" s="57" t="s">
        <v>41</v>
      </c>
      <c r="L131" s="59"/>
      <c r="M131" s="57" t="s">
        <v>41</v>
      </c>
      <c r="N131" s="59"/>
      <c r="O131" s="57" t="s">
        <v>41</v>
      </c>
      <c r="P131" s="59"/>
      <c r="Q131" s="57" t="s">
        <v>41</v>
      </c>
      <c r="R131" s="59"/>
      <c r="S131" s="57" t="s">
        <v>41</v>
      </c>
      <c r="T131" s="59"/>
      <c r="U131" s="57" t="s">
        <v>41</v>
      </c>
      <c r="V131" s="59"/>
      <c r="W131" s="57" t="s">
        <v>41</v>
      </c>
      <c r="X131" s="59"/>
      <c r="Y131" s="57" t="s">
        <v>41</v>
      </c>
      <c r="Z131" s="28"/>
      <c r="AA131" s="29"/>
    </row>
    <row r="132" spans="1:27" ht="6" customHeight="1">
      <c r="A132" s="28"/>
      <c r="B132" s="56" t="str">
        <f>IF(AA7=TRUE,"T"," ")</f>
        <v xml:space="preserve"> </v>
      </c>
      <c r="C132" s="57" t="s">
        <v>104</v>
      </c>
      <c r="D132" s="56"/>
      <c r="E132" s="57"/>
      <c r="F132" s="56"/>
      <c r="G132" s="57"/>
      <c r="H132" s="59"/>
      <c r="I132" s="57" t="s">
        <v>104</v>
      </c>
      <c r="J132" s="59"/>
      <c r="K132" s="57" t="s">
        <v>104</v>
      </c>
      <c r="L132" s="59"/>
      <c r="M132" s="57" t="s">
        <v>104</v>
      </c>
      <c r="N132" s="59"/>
      <c r="O132" s="57" t="s">
        <v>104</v>
      </c>
      <c r="P132" s="59"/>
      <c r="Q132" s="57" t="s">
        <v>104</v>
      </c>
      <c r="R132" s="59"/>
      <c r="S132" s="57" t="s">
        <v>104</v>
      </c>
      <c r="T132" s="59"/>
      <c r="U132" s="57" t="s">
        <v>104</v>
      </c>
      <c r="V132" s="59"/>
      <c r="W132" s="57" t="s">
        <v>104</v>
      </c>
      <c r="X132" s="59"/>
      <c r="Y132" s="57" t="s">
        <v>104</v>
      </c>
      <c r="Z132" s="28"/>
      <c r="AA132" s="29"/>
    </row>
    <row r="133" spans="1:27" ht="6" customHeight="1">
      <c r="A133" s="28"/>
      <c r="B133" s="56" t="str">
        <f>IF(AA7=TRUE,"T"," ")</f>
        <v xml:space="preserve"> </v>
      </c>
      <c r="C133" s="57" t="s">
        <v>43</v>
      </c>
      <c r="D133" s="56"/>
      <c r="E133" s="57"/>
      <c r="F133" s="56"/>
      <c r="G133" s="57"/>
      <c r="H133" s="59"/>
      <c r="I133" s="57" t="s">
        <v>43</v>
      </c>
      <c r="J133" s="59"/>
      <c r="K133" s="57" t="s">
        <v>43</v>
      </c>
      <c r="L133" s="59"/>
      <c r="M133" s="57" t="s">
        <v>43</v>
      </c>
      <c r="N133" s="59"/>
      <c r="O133" s="57" t="s">
        <v>43</v>
      </c>
      <c r="P133" s="59"/>
      <c r="Q133" s="57" t="s">
        <v>43</v>
      </c>
      <c r="R133" s="59"/>
      <c r="S133" s="57" t="s">
        <v>43</v>
      </c>
      <c r="T133" s="59"/>
      <c r="U133" s="57" t="s">
        <v>43</v>
      </c>
      <c r="V133" s="59"/>
      <c r="W133" s="57" t="s">
        <v>43</v>
      </c>
      <c r="X133" s="59"/>
      <c r="Y133" s="57" t="s">
        <v>43</v>
      </c>
      <c r="Z133" s="28"/>
      <c r="AA133" s="29"/>
    </row>
    <row r="134" spans="1:27" ht="6" customHeight="1">
      <c r="A134" s="28"/>
      <c r="B134" s="56" t="str">
        <f>IF(I8=TRUE,"U"," ")</f>
        <v xml:space="preserve"> </v>
      </c>
      <c r="C134" s="57" t="s">
        <v>41</v>
      </c>
      <c r="D134" s="56"/>
      <c r="E134" s="57"/>
      <c r="F134" s="56"/>
      <c r="G134" s="57"/>
      <c r="H134" s="59"/>
      <c r="I134" s="57" t="s">
        <v>41</v>
      </c>
      <c r="J134" s="59"/>
      <c r="K134" s="57" t="s">
        <v>41</v>
      </c>
      <c r="L134" s="59"/>
      <c r="M134" s="57" t="s">
        <v>41</v>
      </c>
      <c r="N134" s="59"/>
      <c r="O134" s="57" t="s">
        <v>41</v>
      </c>
      <c r="P134" s="59"/>
      <c r="Q134" s="57" t="s">
        <v>41</v>
      </c>
      <c r="R134" s="59"/>
      <c r="S134" s="57" t="s">
        <v>41</v>
      </c>
      <c r="T134" s="59"/>
      <c r="U134" s="57" t="s">
        <v>41</v>
      </c>
      <c r="V134" s="59"/>
      <c r="W134" s="57" t="s">
        <v>41</v>
      </c>
      <c r="X134" s="59"/>
      <c r="Y134" s="57" t="s">
        <v>41</v>
      </c>
      <c r="Z134" s="28"/>
      <c r="AA134" s="29"/>
    </row>
    <row r="135" spans="1:27" ht="6" customHeight="1">
      <c r="A135" s="28"/>
      <c r="B135" s="56" t="str">
        <f>IF(I8=TRUE,"U"," ")</f>
        <v xml:space="preserve"> </v>
      </c>
      <c r="C135" s="57" t="s">
        <v>104</v>
      </c>
      <c r="D135" s="56"/>
      <c r="E135" s="57"/>
      <c r="F135" s="56"/>
      <c r="G135" s="57"/>
      <c r="H135" s="59"/>
      <c r="I135" s="57" t="s">
        <v>104</v>
      </c>
      <c r="J135" s="59"/>
      <c r="K135" s="57" t="s">
        <v>104</v>
      </c>
      <c r="L135" s="59"/>
      <c r="M135" s="57" t="s">
        <v>104</v>
      </c>
      <c r="N135" s="59"/>
      <c r="O135" s="57" t="s">
        <v>104</v>
      </c>
      <c r="P135" s="59"/>
      <c r="Q135" s="57" t="s">
        <v>104</v>
      </c>
      <c r="R135" s="59"/>
      <c r="S135" s="57" t="s">
        <v>104</v>
      </c>
      <c r="T135" s="59"/>
      <c r="U135" s="57" t="s">
        <v>104</v>
      </c>
      <c r="V135" s="59"/>
      <c r="W135" s="57" t="s">
        <v>104</v>
      </c>
      <c r="X135" s="59"/>
      <c r="Y135" s="57" t="s">
        <v>104</v>
      </c>
      <c r="Z135" s="28"/>
      <c r="AA135" s="29"/>
    </row>
    <row r="136" spans="1:27" ht="6" customHeight="1">
      <c r="A136" s="28"/>
      <c r="B136" s="56" t="str">
        <f>IF(I8=TRUE,"U"," ")</f>
        <v xml:space="preserve"> </v>
      </c>
      <c r="C136" s="57" t="s">
        <v>43</v>
      </c>
      <c r="D136" s="56"/>
      <c r="E136" s="57"/>
      <c r="F136" s="56"/>
      <c r="G136" s="57"/>
      <c r="H136" s="59"/>
      <c r="I136" s="57" t="s">
        <v>43</v>
      </c>
      <c r="J136" s="59"/>
      <c r="K136" s="57" t="s">
        <v>43</v>
      </c>
      <c r="L136" s="59"/>
      <c r="M136" s="57" t="s">
        <v>43</v>
      </c>
      <c r="N136" s="59"/>
      <c r="O136" s="57" t="s">
        <v>43</v>
      </c>
      <c r="P136" s="59"/>
      <c r="Q136" s="57" t="s">
        <v>43</v>
      </c>
      <c r="R136" s="59"/>
      <c r="S136" s="57" t="s">
        <v>43</v>
      </c>
      <c r="T136" s="59"/>
      <c r="U136" s="57" t="s">
        <v>43</v>
      </c>
      <c r="V136" s="59"/>
      <c r="W136" s="57" t="s">
        <v>43</v>
      </c>
      <c r="X136" s="59"/>
      <c r="Y136" s="57" t="s">
        <v>43</v>
      </c>
      <c r="Z136" s="28"/>
      <c r="AA136" s="29"/>
    </row>
    <row r="137" spans="1:27" ht="6" customHeight="1">
      <c r="A137" s="28"/>
      <c r="B137" s="56" t="str">
        <f>IF(K8=TRUE,"V"," ")</f>
        <v xml:space="preserve"> </v>
      </c>
      <c r="C137" s="57" t="s">
        <v>41</v>
      </c>
      <c r="D137" s="56"/>
      <c r="E137" s="57"/>
      <c r="F137" s="56"/>
      <c r="G137" s="57"/>
      <c r="H137" s="59"/>
      <c r="I137" s="57" t="s">
        <v>41</v>
      </c>
      <c r="J137" s="59"/>
      <c r="K137" s="57" t="s">
        <v>41</v>
      </c>
      <c r="L137" s="59"/>
      <c r="M137" s="57" t="s">
        <v>41</v>
      </c>
      <c r="N137" s="59"/>
      <c r="O137" s="57" t="s">
        <v>41</v>
      </c>
      <c r="P137" s="59"/>
      <c r="Q137" s="57" t="s">
        <v>41</v>
      </c>
      <c r="R137" s="59"/>
      <c r="S137" s="57" t="s">
        <v>41</v>
      </c>
      <c r="T137" s="59"/>
      <c r="U137" s="57" t="s">
        <v>41</v>
      </c>
      <c r="V137" s="59"/>
      <c r="W137" s="57" t="s">
        <v>41</v>
      </c>
      <c r="X137" s="59"/>
      <c r="Y137" s="57" t="s">
        <v>41</v>
      </c>
      <c r="Z137" s="28"/>
      <c r="AA137" s="29"/>
    </row>
    <row r="138" spans="1:27" ht="6" customHeight="1">
      <c r="A138" s="28"/>
      <c r="B138" s="56" t="str">
        <f>IF(K8=TRUE,"V"," ")</f>
        <v xml:space="preserve"> </v>
      </c>
      <c r="C138" s="57" t="s">
        <v>104</v>
      </c>
      <c r="D138" s="56"/>
      <c r="E138" s="57"/>
      <c r="F138" s="56"/>
      <c r="G138" s="57"/>
      <c r="H138" s="59"/>
      <c r="I138" s="57" t="s">
        <v>104</v>
      </c>
      <c r="J138" s="59"/>
      <c r="K138" s="57" t="s">
        <v>104</v>
      </c>
      <c r="L138" s="59"/>
      <c r="M138" s="57" t="s">
        <v>104</v>
      </c>
      <c r="N138" s="59"/>
      <c r="O138" s="57" t="s">
        <v>104</v>
      </c>
      <c r="P138" s="59"/>
      <c r="Q138" s="57" t="s">
        <v>104</v>
      </c>
      <c r="R138" s="59"/>
      <c r="S138" s="57" t="s">
        <v>104</v>
      </c>
      <c r="T138" s="59"/>
      <c r="U138" s="57" t="s">
        <v>104</v>
      </c>
      <c r="V138" s="59"/>
      <c r="W138" s="57" t="s">
        <v>104</v>
      </c>
      <c r="X138" s="59"/>
      <c r="Y138" s="57" t="s">
        <v>104</v>
      </c>
      <c r="Z138" s="28"/>
      <c r="AA138" s="29"/>
    </row>
    <row r="139" spans="1:27" ht="6" customHeight="1">
      <c r="A139" s="28"/>
      <c r="B139" s="56" t="str">
        <f>IF(K8=TRUE,"V"," ")</f>
        <v xml:space="preserve"> </v>
      </c>
      <c r="C139" s="57" t="s">
        <v>43</v>
      </c>
      <c r="D139" s="56"/>
      <c r="E139" s="57"/>
      <c r="F139" s="56"/>
      <c r="G139" s="57"/>
      <c r="H139" s="59"/>
      <c r="I139" s="57" t="s">
        <v>43</v>
      </c>
      <c r="J139" s="59"/>
      <c r="K139" s="57" t="s">
        <v>43</v>
      </c>
      <c r="L139" s="59"/>
      <c r="M139" s="57" t="s">
        <v>43</v>
      </c>
      <c r="N139" s="59"/>
      <c r="O139" s="57" t="s">
        <v>43</v>
      </c>
      <c r="P139" s="59"/>
      <c r="Q139" s="57" t="s">
        <v>43</v>
      </c>
      <c r="R139" s="59"/>
      <c r="S139" s="57" t="s">
        <v>43</v>
      </c>
      <c r="T139" s="59"/>
      <c r="U139" s="57" t="s">
        <v>43</v>
      </c>
      <c r="V139" s="59"/>
      <c r="W139" s="57" t="s">
        <v>43</v>
      </c>
      <c r="X139" s="59"/>
      <c r="Y139" s="57" t="s">
        <v>43</v>
      </c>
      <c r="Z139" s="28"/>
      <c r="AA139" s="29"/>
    </row>
    <row r="140" spans="1:27" ht="6" customHeight="1">
      <c r="A140" s="28"/>
      <c r="B140" s="56" t="str">
        <f>IF(M8=TRUE,"W"," ")</f>
        <v xml:space="preserve"> </v>
      </c>
      <c r="C140" s="57" t="s">
        <v>41</v>
      </c>
      <c r="D140" s="56"/>
      <c r="E140" s="57"/>
      <c r="F140" s="56"/>
      <c r="G140" s="57"/>
      <c r="H140" s="59"/>
      <c r="I140" s="57" t="s">
        <v>41</v>
      </c>
      <c r="J140" s="59"/>
      <c r="K140" s="57" t="s">
        <v>41</v>
      </c>
      <c r="L140" s="59"/>
      <c r="M140" s="57" t="s">
        <v>41</v>
      </c>
      <c r="N140" s="59"/>
      <c r="O140" s="57" t="s">
        <v>41</v>
      </c>
      <c r="P140" s="59"/>
      <c r="Q140" s="57" t="s">
        <v>41</v>
      </c>
      <c r="R140" s="59"/>
      <c r="S140" s="57" t="s">
        <v>41</v>
      </c>
      <c r="T140" s="59"/>
      <c r="U140" s="57" t="s">
        <v>41</v>
      </c>
      <c r="V140" s="59"/>
      <c r="W140" s="57" t="s">
        <v>41</v>
      </c>
      <c r="X140" s="59"/>
      <c r="Y140" s="57" t="s">
        <v>41</v>
      </c>
      <c r="Z140" s="28"/>
      <c r="AA140" s="29"/>
    </row>
    <row r="141" spans="1:27" ht="6" customHeight="1">
      <c r="A141" s="28"/>
      <c r="B141" s="56" t="str">
        <f>IF(M8=TRUE,"W"," ")</f>
        <v xml:space="preserve"> </v>
      </c>
      <c r="C141" s="57" t="s">
        <v>104</v>
      </c>
      <c r="D141" s="56"/>
      <c r="E141" s="57"/>
      <c r="F141" s="56"/>
      <c r="G141" s="57"/>
      <c r="H141" s="59"/>
      <c r="I141" s="57" t="s">
        <v>104</v>
      </c>
      <c r="J141" s="59"/>
      <c r="K141" s="57" t="s">
        <v>104</v>
      </c>
      <c r="L141" s="59"/>
      <c r="M141" s="57" t="s">
        <v>104</v>
      </c>
      <c r="N141" s="59"/>
      <c r="O141" s="57" t="s">
        <v>104</v>
      </c>
      <c r="P141" s="59"/>
      <c r="Q141" s="57" t="s">
        <v>104</v>
      </c>
      <c r="R141" s="59"/>
      <c r="S141" s="57" t="s">
        <v>104</v>
      </c>
      <c r="T141" s="59"/>
      <c r="U141" s="57" t="s">
        <v>104</v>
      </c>
      <c r="V141" s="59"/>
      <c r="W141" s="57" t="s">
        <v>104</v>
      </c>
      <c r="X141" s="59"/>
      <c r="Y141" s="57" t="s">
        <v>104</v>
      </c>
      <c r="Z141" s="28"/>
      <c r="AA141" s="29"/>
    </row>
    <row r="142" spans="1:27" ht="6" customHeight="1">
      <c r="A142" s="28"/>
      <c r="B142" s="56" t="str">
        <f>IF(M8=TRUE,"W"," ")</f>
        <v xml:space="preserve"> </v>
      </c>
      <c r="C142" s="57" t="s">
        <v>43</v>
      </c>
      <c r="D142" s="56"/>
      <c r="E142" s="57"/>
      <c r="F142" s="56"/>
      <c r="G142" s="57"/>
      <c r="H142" s="59"/>
      <c r="I142" s="57" t="s">
        <v>43</v>
      </c>
      <c r="J142" s="59"/>
      <c r="K142" s="57" t="s">
        <v>43</v>
      </c>
      <c r="L142" s="59"/>
      <c r="M142" s="57" t="s">
        <v>43</v>
      </c>
      <c r="N142" s="59"/>
      <c r="O142" s="57" t="s">
        <v>43</v>
      </c>
      <c r="P142" s="59"/>
      <c r="Q142" s="57" t="s">
        <v>43</v>
      </c>
      <c r="R142" s="59"/>
      <c r="S142" s="57" t="s">
        <v>43</v>
      </c>
      <c r="T142" s="59"/>
      <c r="U142" s="57" t="s">
        <v>43</v>
      </c>
      <c r="V142" s="59"/>
      <c r="W142" s="57" t="s">
        <v>43</v>
      </c>
      <c r="X142" s="59"/>
      <c r="Y142" s="57" t="s">
        <v>43</v>
      </c>
      <c r="Z142" s="28"/>
      <c r="AA142" s="29"/>
    </row>
    <row r="143" spans="1:27" ht="6" customHeight="1">
      <c r="A143" s="28"/>
      <c r="B143" s="56" t="str">
        <f>IF(O8=TRUE,"X"," ")</f>
        <v xml:space="preserve"> </v>
      </c>
      <c r="C143" s="57" t="s">
        <v>41</v>
      </c>
      <c r="D143" s="56"/>
      <c r="E143" s="57"/>
      <c r="F143" s="56"/>
      <c r="G143" s="57"/>
      <c r="H143" s="59"/>
      <c r="I143" s="57" t="s">
        <v>41</v>
      </c>
      <c r="J143" s="59"/>
      <c r="K143" s="57" t="s">
        <v>41</v>
      </c>
      <c r="L143" s="59"/>
      <c r="M143" s="57" t="s">
        <v>41</v>
      </c>
      <c r="N143" s="59"/>
      <c r="O143" s="57" t="s">
        <v>41</v>
      </c>
      <c r="P143" s="59"/>
      <c r="Q143" s="57" t="s">
        <v>41</v>
      </c>
      <c r="R143" s="59"/>
      <c r="S143" s="57" t="s">
        <v>41</v>
      </c>
      <c r="T143" s="59"/>
      <c r="U143" s="57" t="s">
        <v>41</v>
      </c>
      <c r="V143" s="59"/>
      <c r="W143" s="57" t="s">
        <v>41</v>
      </c>
      <c r="X143" s="59"/>
      <c r="Y143" s="57" t="s">
        <v>41</v>
      </c>
      <c r="Z143" s="28"/>
      <c r="AA143" s="29"/>
    </row>
    <row r="144" spans="1:27" ht="6" customHeight="1">
      <c r="A144" s="28"/>
      <c r="B144" s="56" t="str">
        <f>IF(O8=TRUE,"X"," ")</f>
        <v xml:space="preserve"> </v>
      </c>
      <c r="C144" s="57" t="s">
        <v>104</v>
      </c>
      <c r="D144" s="56"/>
      <c r="E144" s="57"/>
      <c r="F144" s="56"/>
      <c r="G144" s="57"/>
      <c r="H144" s="59"/>
      <c r="I144" s="57" t="s">
        <v>104</v>
      </c>
      <c r="J144" s="59"/>
      <c r="K144" s="57" t="s">
        <v>104</v>
      </c>
      <c r="L144" s="59"/>
      <c r="M144" s="57" t="s">
        <v>104</v>
      </c>
      <c r="N144" s="59"/>
      <c r="O144" s="57" t="s">
        <v>104</v>
      </c>
      <c r="P144" s="59"/>
      <c r="Q144" s="57" t="s">
        <v>104</v>
      </c>
      <c r="R144" s="59"/>
      <c r="S144" s="57" t="s">
        <v>104</v>
      </c>
      <c r="T144" s="59"/>
      <c r="U144" s="57" t="s">
        <v>104</v>
      </c>
      <c r="V144" s="59"/>
      <c r="W144" s="57" t="s">
        <v>104</v>
      </c>
      <c r="X144" s="59"/>
      <c r="Y144" s="57" t="s">
        <v>104</v>
      </c>
      <c r="Z144" s="28"/>
      <c r="AA144" s="29"/>
    </row>
    <row r="145" spans="1:27" ht="6" customHeight="1">
      <c r="A145" s="28"/>
      <c r="B145" s="56" t="str">
        <f>IF(O8=TRUE,"X"," ")</f>
        <v xml:space="preserve"> </v>
      </c>
      <c r="C145" s="57" t="s">
        <v>43</v>
      </c>
      <c r="D145" s="56"/>
      <c r="E145" s="57"/>
      <c r="F145" s="56"/>
      <c r="G145" s="57"/>
      <c r="H145" s="59"/>
      <c r="I145" s="57" t="s">
        <v>43</v>
      </c>
      <c r="J145" s="59"/>
      <c r="K145" s="57" t="s">
        <v>43</v>
      </c>
      <c r="L145" s="59"/>
      <c r="M145" s="57" t="s">
        <v>43</v>
      </c>
      <c r="N145" s="59"/>
      <c r="O145" s="57" t="s">
        <v>43</v>
      </c>
      <c r="P145" s="59"/>
      <c r="Q145" s="57" t="s">
        <v>43</v>
      </c>
      <c r="R145" s="59"/>
      <c r="S145" s="57" t="s">
        <v>43</v>
      </c>
      <c r="T145" s="59"/>
      <c r="U145" s="57" t="s">
        <v>43</v>
      </c>
      <c r="V145" s="59"/>
      <c r="W145" s="57" t="s">
        <v>43</v>
      </c>
      <c r="X145" s="59"/>
      <c r="Y145" s="57" t="s">
        <v>43</v>
      </c>
      <c r="Z145" s="28"/>
      <c r="AA145" s="29"/>
    </row>
    <row r="146" spans="1:27" ht="6" customHeight="1">
      <c r="A146" s="28"/>
      <c r="B146" s="56" t="str">
        <f>IF(Q8=TRUE,"Y"," ")</f>
        <v xml:space="preserve"> </v>
      </c>
      <c r="C146" s="57" t="s">
        <v>41</v>
      </c>
      <c r="D146" s="56"/>
      <c r="E146" s="57"/>
      <c r="F146" s="56"/>
      <c r="G146" s="57"/>
      <c r="H146" s="59"/>
      <c r="I146" s="57" t="s">
        <v>41</v>
      </c>
      <c r="J146" s="59"/>
      <c r="K146" s="57" t="s">
        <v>41</v>
      </c>
      <c r="L146" s="59"/>
      <c r="M146" s="57" t="s">
        <v>41</v>
      </c>
      <c r="N146" s="59"/>
      <c r="O146" s="57" t="s">
        <v>41</v>
      </c>
      <c r="P146" s="59"/>
      <c r="Q146" s="57" t="s">
        <v>41</v>
      </c>
      <c r="R146" s="59"/>
      <c r="S146" s="57" t="s">
        <v>41</v>
      </c>
      <c r="T146" s="59"/>
      <c r="U146" s="57" t="s">
        <v>41</v>
      </c>
      <c r="V146" s="59"/>
      <c r="W146" s="57" t="s">
        <v>41</v>
      </c>
      <c r="X146" s="59"/>
      <c r="Y146" s="57" t="s">
        <v>41</v>
      </c>
      <c r="Z146" s="28"/>
      <c r="AA146" s="29"/>
    </row>
    <row r="147" spans="1:27" ht="6" customHeight="1">
      <c r="A147" s="28"/>
      <c r="B147" s="56" t="str">
        <f>IF(Q8=TRUE,"Y"," ")</f>
        <v xml:space="preserve"> </v>
      </c>
      <c r="C147" s="57" t="s">
        <v>104</v>
      </c>
      <c r="D147" s="56"/>
      <c r="E147" s="57"/>
      <c r="F147" s="56"/>
      <c r="G147" s="57"/>
      <c r="H147" s="59"/>
      <c r="I147" s="57" t="s">
        <v>104</v>
      </c>
      <c r="J147" s="59"/>
      <c r="K147" s="57" t="s">
        <v>104</v>
      </c>
      <c r="L147" s="59"/>
      <c r="M147" s="57" t="s">
        <v>104</v>
      </c>
      <c r="N147" s="59"/>
      <c r="O147" s="57" t="s">
        <v>104</v>
      </c>
      <c r="P147" s="59"/>
      <c r="Q147" s="57" t="s">
        <v>104</v>
      </c>
      <c r="R147" s="59"/>
      <c r="S147" s="57" t="s">
        <v>104</v>
      </c>
      <c r="T147" s="59"/>
      <c r="U147" s="57" t="s">
        <v>104</v>
      </c>
      <c r="V147" s="59"/>
      <c r="W147" s="57" t="s">
        <v>104</v>
      </c>
      <c r="X147" s="59"/>
      <c r="Y147" s="57" t="s">
        <v>104</v>
      </c>
      <c r="Z147" s="28"/>
      <c r="AA147" s="29"/>
    </row>
    <row r="148" spans="1:27" ht="6" customHeight="1">
      <c r="A148" s="28"/>
      <c r="B148" s="56" t="str">
        <f>IF(Q8=TRUE,"Y"," ")</f>
        <v xml:space="preserve"> </v>
      </c>
      <c r="C148" s="57" t="s">
        <v>43</v>
      </c>
      <c r="D148" s="56"/>
      <c r="E148" s="57"/>
      <c r="F148" s="56"/>
      <c r="G148" s="57"/>
      <c r="H148" s="59"/>
      <c r="I148" s="57" t="s">
        <v>43</v>
      </c>
      <c r="J148" s="59"/>
      <c r="K148" s="57" t="s">
        <v>43</v>
      </c>
      <c r="L148" s="59"/>
      <c r="M148" s="57" t="s">
        <v>43</v>
      </c>
      <c r="N148" s="59"/>
      <c r="O148" s="57" t="s">
        <v>43</v>
      </c>
      <c r="P148" s="59"/>
      <c r="Q148" s="57" t="s">
        <v>43</v>
      </c>
      <c r="R148" s="59"/>
      <c r="S148" s="57" t="s">
        <v>43</v>
      </c>
      <c r="T148" s="59"/>
      <c r="U148" s="57" t="s">
        <v>43</v>
      </c>
      <c r="V148" s="59"/>
      <c r="W148" s="57" t="s">
        <v>43</v>
      </c>
      <c r="X148" s="59"/>
      <c r="Y148" s="57" t="s">
        <v>43</v>
      </c>
      <c r="Z148" s="28"/>
      <c r="AA148" s="29"/>
    </row>
    <row r="149" spans="1:27" ht="6" customHeight="1">
      <c r="A149" s="28"/>
      <c r="B149" s="56" t="str">
        <f>IF(S8=TRUE,"Z"," ")</f>
        <v xml:space="preserve"> </v>
      </c>
      <c r="C149" s="57" t="s">
        <v>41</v>
      </c>
      <c r="D149" s="56"/>
      <c r="E149" s="57"/>
      <c r="F149" s="56"/>
      <c r="G149" s="57"/>
      <c r="H149" s="59"/>
      <c r="I149" s="57" t="s">
        <v>41</v>
      </c>
      <c r="J149" s="59"/>
      <c r="K149" s="57" t="s">
        <v>41</v>
      </c>
      <c r="L149" s="59"/>
      <c r="M149" s="57" t="s">
        <v>41</v>
      </c>
      <c r="N149" s="59"/>
      <c r="O149" s="57" t="s">
        <v>41</v>
      </c>
      <c r="P149" s="59"/>
      <c r="Q149" s="57" t="s">
        <v>41</v>
      </c>
      <c r="R149" s="59"/>
      <c r="S149" s="57" t="s">
        <v>41</v>
      </c>
      <c r="T149" s="59"/>
      <c r="U149" s="57" t="s">
        <v>41</v>
      </c>
      <c r="V149" s="59"/>
      <c r="W149" s="57" t="s">
        <v>41</v>
      </c>
      <c r="X149" s="59"/>
      <c r="Y149" s="57" t="s">
        <v>41</v>
      </c>
      <c r="Z149" s="28"/>
      <c r="AA149" s="29"/>
    </row>
    <row r="150" spans="1:27" ht="6" customHeight="1">
      <c r="A150" s="28"/>
      <c r="B150" s="56" t="str">
        <f>IF(S8=TRUE,"Z"," ")</f>
        <v xml:space="preserve"> </v>
      </c>
      <c r="C150" s="57" t="s">
        <v>104</v>
      </c>
      <c r="D150" s="56"/>
      <c r="E150" s="57"/>
      <c r="F150" s="56"/>
      <c r="G150" s="57"/>
      <c r="H150" s="59"/>
      <c r="I150" s="57" t="s">
        <v>104</v>
      </c>
      <c r="J150" s="59"/>
      <c r="K150" s="57" t="s">
        <v>104</v>
      </c>
      <c r="L150" s="59"/>
      <c r="M150" s="57" t="s">
        <v>104</v>
      </c>
      <c r="N150" s="59"/>
      <c r="O150" s="57" t="s">
        <v>104</v>
      </c>
      <c r="P150" s="59"/>
      <c r="Q150" s="57" t="s">
        <v>104</v>
      </c>
      <c r="R150" s="59"/>
      <c r="S150" s="57" t="s">
        <v>104</v>
      </c>
      <c r="T150" s="59"/>
      <c r="U150" s="57" t="s">
        <v>104</v>
      </c>
      <c r="V150" s="59"/>
      <c r="W150" s="57" t="s">
        <v>104</v>
      </c>
      <c r="X150" s="59"/>
      <c r="Y150" s="57" t="s">
        <v>104</v>
      </c>
      <c r="Z150" s="28"/>
      <c r="AA150" s="29"/>
    </row>
    <row r="151" spans="1:27" ht="6" customHeight="1">
      <c r="A151" s="28"/>
      <c r="B151" s="56" t="str">
        <f>IF(S8=TRUE,"Z"," ")</f>
        <v xml:space="preserve"> </v>
      </c>
      <c r="C151" s="57" t="s">
        <v>43</v>
      </c>
      <c r="D151" s="56"/>
      <c r="E151" s="57"/>
      <c r="F151" s="56"/>
      <c r="G151" s="57"/>
      <c r="H151" s="59"/>
      <c r="I151" s="57" t="s">
        <v>43</v>
      </c>
      <c r="J151" s="59"/>
      <c r="K151" s="57" t="s">
        <v>43</v>
      </c>
      <c r="L151" s="59"/>
      <c r="M151" s="57" t="s">
        <v>43</v>
      </c>
      <c r="N151" s="59"/>
      <c r="O151" s="57" t="s">
        <v>43</v>
      </c>
      <c r="P151" s="59"/>
      <c r="Q151" s="57" t="s">
        <v>43</v>
      </c>
      <c r="R151" s="59"/>
      <c r="S151" s="57" t="s">
        <v>43</v>
      </c>
      <c r="T151" s="59"/>
      <c r="U151" s="57" t="s">
        <v>43</v>
      </c>
      <c r="V151" s="59"/>
      <c r="W151" s="57" t="s">
        <v>43</v>
      </c>
      <c r="X151" s="59"/>
      <c r="Y151" s="57" t="s">
        <v>43</v>
      </c>
      <c r="Z151" s="28"/>
      <c r="AA151" s="29"/>
    </row>
    <row r="152" spans="1:27" ht="6" customHeight="1">
      <c r="A152" s="28"/>
      <c r="B152" s="56" t="str">
        <f>IF(U8=TRUE,"Ⅰ"," ")</f>
        <v xml:space="preserve"> </v>
      </c>
      <c r="C152" s="57" t="s">
        <v>41</v>
      </c>
      <c r="D152" s="56"/>
      <c r="E152" s="57"/>
      <c r="F152" s="56"/>
      <c r="G152" s="57"/>
      <c r="H152" s="59"/>
      <c r="I152" s="57" t="s">
        <v>41</v>
      </c>
      <c r="J152" s="59"/>
      <c r="K152" s="57" t="s">
        <v>41</v>
      </c>
      <c r="L152" s="59"/>
      <c r="M152" s="57" t="s">
        <v>41</v>
      </c>
      <c r="N152" s="59"/>
      <c r="O152" s="57" t="s">
        <v>41</v>
      </c>
      <c r="P152" s="59"/>
      <c r="Q152" s="57" t="s">
        <v>41</v>
      </c>
      <c r="R152" s="59"/>
      <c r="S152" s="57" t="s">
        <v>41</v>
      </c>
      <c r="T152" s="59"/>
      <c r="U152" s="57" t="s">
        <v>41</v>
      </c>
      <c r="V152" s="59"/>
      <c r="W152" s="57" t="s">
        <v>41</v>
      </c>
      <c r="X152" s="59"/>
      <c r="Y152" s="57" t="s">
        <v>41</v>
      </c>
      <c r="Z152" s="28"/>
      <c r="AA152" s="29"/>
    </row>
    <row r="153" spans="1:27" ht="6" customHeight="1">
      <c r="A153" s="28"/>
      <c r="B153" s="56" t="str">
        <f>IF(U8=TRUE,"Ⅰ"," ")</f>
        <v xml:space="preserve"> </v>
      </c>
      <c r="C153" s="57" t="s">
        <v>104</v>
      </c>
      <c r="D153" s="56"/>
      <c r="E153" s="57"/>
      <c r="F153" s="56"/>
      <c r="G153" s="57"/>
      <c r="H153" s="59"/>
      <c r="I153" s="57" t="s">
        <v>104</v>
      </c>
      <c r="J153" s="59"/>
      <c r="K153" s="57" t="s">
        <v>104</v>
      </c>
      <c r="L153" s="59"/>
      <c r="M153" s="57" t="s">
        <v>104</v>
      </c>
      <c r="N153" s="59"/>
      <c r="O153" s="57" t="s">
        <v>104</v>
      </c>
      <c r="P153" s="59"/>
      <c r="Q153" s="57" t="s">
        <v>104</v>
      </c>
      <c r="R153" s="59"/>
      <c r="S153" s="57" t="s">
        <v>104</v>
      </c>
      <c r="T153" s="59"/>
      <c r="U153" s="57" t="s">
        <v>104</v>
      </c>
      <c r="V153" s="59"/>
      <c r="W153" s="57" t="s">
        <v>104</v>
      </c>
      <c r="X153" s="59"/>
      <c r="Y153" s="57" t="s">
        <v>104</v>
      </c>
      <c r="Z153" s="28"/>
      <c r="AA153" s="29"/>
    </row>
    <row r="154" spans="1:27" ht="6" customHeight="1">
      <c r="A154" s="28"/>
      <c r="B154" s="56" t="str">
        <f>IF(U8=TRUE,"Ⅰ"," ")</f>
        <v xml:space="preserve"> </v>
      </c>
      <c r="C154" s="57" t="s">
        <v>43</v>
      </c>
      <c r="D154" s="56"/>
      <c r="E154" s="57"/>
      <c r="F154" s="56"/>
      <c r="G154" s="57"/>
      <c r="H154" s="59"/>
      <c r="I154" s="57" t="s">
        <v>43</v>
      </c>
      <c r="J154" s="59"/>
      <c r="K154" s="57" t="s">
        <v>43</v>
      </c>
      <c r="L154" s="59"/>
      <c r="M154" s="57" t="s">
        <v>43</v>
      </c>
      <c r="N154" s="59"/>
      <c r="O154" s="57" t="s">
        <v>43</v>
      </c>
      <c r="P154" s="59"/>
      <c r="Q154" s="57" t="s">
        <v>43</v>
      </c>
      <c r="R154" s="59"/>
      <c r="S154" s="57" t="s">
        <v>43</v>
      </c>
      <c r="T154" s="59"/>
      <c r="U154" s="57" t="s">
        <v>43</v>
      </c>
      <c r="V154" s="59"/>
      <c r="W154" s="57" t="s">
        <v>43</v>
      </c>
      <c r="X154" s="59"/>
      <c r="Y154" s="57" t="s">
        <v>43</v>
      </c>
      <c r="Z154" s="28"/>
      <c r="AA154" s="29"/>
    </row>
    <row r="155" spans="1:27" ht="6" customHeight="1">
      <c r="A155" s="28"/>
      <c r="B155" s="56" t="str">
        <f>IF(W8=TRUE,"Ⅱ"," ")</f>
        <v xml:space="preserve"> </v>
      </c>
      <c r="C155" s="57" t="s">
        <v>41</v>
      </c>
      <c r="D155" s="56"/>
      <c r="E155" s="57"/>
      <c r="F155" s="56"/>
      <c r="G155" s="57"/>
      <c r="H155" s="59"/>
      <c r="I155" s="57" t="s">
        <v>41</v>
      </c>
      <c r="J155" s="59"/>
      <c r="K155" s="57" t="s">
        <v>41</v>
      </c>
      <c r="L155" s="59"/>
      <c r="M155" s="57" t="s">
        <v>41</v>
      </c>
      <c r="N155" s="59"/>
      <c r="O155" s="57" t="s">
        <v>41</v>
      </c>
      <c r="P155" s="59"/>
      <c r="Q155" s="57" t="s">
        <v>41</v>
      </c>
      <c r="R155" s="59"/>
      <c r="S155" s="57" t="s">
        <v>41</v>
      </c>
      <c r="T155" s="59"/>
      <c r="U155" s="57" t="s">
        <v>41</v>
      </c>
      <c r="V155" s="59"/>
      <c r="W155" s="57" t="s">
        <v>41</v>
      </c>
      <c r="X155" s="59"/>
      <c r="Y155" s="57" t="s">
        <v>41</v>
      </c>
      <c r="Z155" s="28"/>
      <c r="AA155" s="29"/>
    </row>
    <row r="156" spans="1:27" ht="6" customHeight="1">
      <c r="A156" s="28"/>
      <c r="B156" s="56" t="str">
        <f>IF(W8=TRUE,"Ⅱ"," ")</f>
        <v xml:space="preserve"> </v>
      </c>
      <c r="C156" s="57" t="s">
        <v>104</v>
      </c>
      <c r="D156" s="56"/>
      <c r="E156" s="57"/>
      <c r="F156" s="56"/>
      <c r="G156" s="57"/>
      <c r="H156" s="59"/>
      <c r="I156" s="57" t="s">
        <v>104</v>
      </c>
      <c r="J156" s="59"/>
      <c r="K156" s="57" t="s">
        <v>104</v>
      </c>
      <c r="L156" s="59"/>
      <c r="M156" s="57" t="s">
        <v>104</v>
      </c>
      <c r="N156" s="59"/>
      <c r="O156" s="57" t="s">
        <v>104</v>
      </c>
      <c r="P156" s="59"/>
      <c r="Q156" s="57" t="s">
        <v>104</v>
      </c>
      <c r="R156" s="59"/>
      <c r="S156" s="57" t="s">
        <v>104</v>
      </c>
      <c r="T156" s="59"/>
      <c r="U156" s="57" t="s">
        <v>104</v>
      </c>
      <c r="V156" s="59"/>
      <c r="W156" s="57" t="s">
        <v>104</v>
      </c>
      <c r="X156" s="59"/>
      <c r="Y156" s="57" t="s">
        <v>104</v>
      </c>
      <c r="Z156" s="28"/>
      <c r="AA156" s="29"/>
    </row>
    <row r="157" spans="1:27" ht="6" customHeight="1">
      <c r="A157" s="28"/>
      <c r="B157" s="56" t="str">
        <f>IF(W8=TRUE,"Ⅱ"," ")</f>
        <v xml:space="preserve"> </v>
      </c>
      <c r="C157" s="57" t="s">
        <v>43</v>
      </c>
      <c r="D157" s="56"/>
      <c r="E157" s="57"/>
      <c r="F157" s="56"/>
      <c r="G157" s="57"/>
      <c r="H157" s="59"/>
      <c r="I157" s="57" t="s">
        <v>43</v>
      </c>
      <c r="J157" s="59"/>
      <c r="K157" s="57" t="s">
        <v>43</v>
      </c>
      <c r="L157" s="59"/>
      <c r="M157" s="57" t="s">
        <v>43</v>
      </c>
      <c r="N157" s="59"/>
      <c r="O157" s="57" t="s">
        <v>43</v>
      </c>
      <c r="P157" s="59"/>
      <c r="Q157" s="57" t="s">
        <v>43</v>
      </c>
      <c r="R157" s="59"/>
      <c r="S157" s="57" t="s">
        <v>43</v>
      </c>
      <c r="T157" s="59"/>
      <c r="U157" s="57" t="s">
        <v>43</v>
      </c>
      <c r="V157" s="59"/>
      <c r="W157" s="57" t="s">
        <v>43</v>
      </c>
      <c r="X157" s="59"/>
      <c r="Y157" s="57" t="s">
        <v>43</v>
      </c>
      <c r="Z157" s="28"/>
      <c r="AA157" s="29"/>
    </row>
    <row r="158" spans="1:27" ht="6" customHeight="1">
      <c r="A158" s="28"/>
      <c r="B158" s="56" t="str">
        <f>IF(Y8=TRUE,"Ⅲ"," ")</f>
        <v xml:space="preserve"> </v>
      </c>
      <c r="C158" s="57" t="s">
        <v>41</v>
      </c>
      <c r="D158" s="56"/>
      <c r="E158" s="57"/>
      <c r="F158" s="56"/>
      <c r="G158" s="57"/>
      <c r="H158" s="59"/>
      <c r="I158" s="57" t="s">
        <v>41</v>
      </c>
      <c r="J158" s="59"/>
      <c r="K158" s="57" t="s">
        <v>41</v>
      </c>
      <c r="L158" s="59"/>
      <c r="M158" s="57" t="s">
        <v>41</v>
      </c>
      <c r="N158" s="59"/>
      <c r="O158" s="57" t="s">
        <v>41</v>
      </c>
      <c r="P158" s="59"/>
      <c r="Q158" s="57" t="s">
        <v>41</v>
      </c>
      <c r="R158" s="59"/>
      <c r="S158" s="57" t="s">
        <v>41</v>
      </c>
      <c r="T158" s="59"/>
      <c r="U158" s="57" t="s">
        <v>41</v>
      </c>
      <c r="V158" s="59"/>
      <c r="W158" s="57" t="s">
        <v>41</v>
      </c>
      <c r="X158" s="59"/>
      <c r="Y158" s="57" t="s">
        <v>41</v>
      </c>
      <c r="Z158" s="28"/>
      <c r="AA158" s="29"/>
    </row>
    <row r="159" spans="1:27" ht="6" customHeight="1">
      <c r="A159" s="28"/>
      <c r="B159" s="56" t="str">
        <f>IF(Y8=TRUE,"Ⅲ"," ")</f>
        <v xml:space="preserve"> </v>
      </c>
      <c r="C159" s="57" t="s">
        <v>104</v>
      </c>
      <c r="D159" s="56"/>
      <c r="E159" s="57"/>
      <c r="F159" s="56"/>
      <c r="G159" s="57"/>
      <c r="H159" s="59"/>
      <c r="I159" s="57" t="s">
        <v>104</v>
      </c>
      <c r="J159" s="59"/>
      <c r="K159" s="57" t="s">
        <v>104</v>
      </c>
      <c r="L159" s="59"/>
      <c r="M159" s="57" t="s">
        <v>104</v>
      </c>
      <c r="N159" s="59"/>
      <c r="O159" s="57" t="s">
        <v>104</v>
      </c>
      <c r="P159" s="59"/>
      <c r="Q159" s="57" t="s">
        <v>104</v>
      </c>
      <c r="R159" s="59"/>
      <c r="S159" s="57" t="s">
        <v>104</v>
      </c>
      <c r="T159" s="59"/>
      <c r="U159" s="57" t="s">
        <v>104</v>
      </c>
      <c r="V159" s="59"/>
      <c r="W159" s="57" t="s">
        <v>104</v>
      </c>
      <c r="X159" s="59"/>
      <c r="Y159" s="57" t="s">
        <v>104</v>
      </c>
      <c r="Z159" s="28"/>
      <c r="AA159" s="29"/>
    </row>
    <row r="160" spans="1:27" ht="6" customHeight="1">
      <c r="A160" s="28"/>
      <c r="B160" s="56" t="str">
        <f>IF(Y8=TRUE,"Ⅲ"," ")</f>
        <v xml:space="preserve"> </v>
      </c>
      <c r="C160" s="57" t="s">
        <v>43</v>
      </c>
      <c r="D160" s="56"/>
      <c r="E160" s="57"/>
      <c r="F160" s="56"/>
      <c r="G160" s="57"/>
      <c r="H160" s="59"/>
      <c r="I160" s="57" t="s">
        <v>43</v>
      </c>
      <c r="J160" s="59"/>
      <c r="K160" s="57" t="s">
        <v>43</v>
      </c>
      <c r="L160" s="59"/>
      <c r="M160" s="57" t="s">
        <v>43</v>
      </c>
      <c r="N160" s="59"/>
      <c r="O160" s="57" t="s">
        <v>43</v>
      </c>
      <c r="P160" s="59"/>
      <c r="Q160" s="57" t="s">
        <v>43</v>
      </c>
      <c r="R160" s="59"/>
      <c r="S160" s="57" t="s">
        <v>43</v>
      </c>
      <c r="T160" s="59"/>
      <c r="U160" s="57" t="s">
        <v>43</v>
      </c>
      <c r="V160" s="59"/>
      <c r="W160" s="57" t="s">
        <v>43</v>
      </c>
      <c r="X160" s="59"/>
      <c r="Y160" s="57" t="s">
        <v>43</v>
      </c>
      <c r="Z160" s="28"/>
      <c r="AA160" s="29"/>
    </row>
    <row r="161" spans="1:27" ht="6" customHeight="1">
      <c r="A161" s="28"/>
      <c r="B161" s="56" t="str">
        <f>IF(AA8=TRUE,"Ⅳ"," ")</f>
        <v xml:space="preserve"> </v>
      </c>
      <c r="C161" s="57" t="s">
        <v>41</v>
      </c>
      <c r="D161" s="56"/>
      <c r="E161" s="57"/>
      <c r="F161" s="56"/>
      <c r="G161" s="57"/>
      <c r="H161" s="59"/>
      <c r="I161" s="57" t="s">
        <v>41</v>
      </c>
      <c r="J161" s="59"/>
      <c r="K161" s="57" t="s">
        <v>41</v>
      </c>
      <c r="L161" s="59"/>
      <c r="M161" s="57" t="s">
        <v>41</v>
      </c>
      <c r="N161" s="59"/>
      <c r="O161" s="57" t="s">
        <v>41</v>
      </c>
      <c r="P161" s="59"/>
      <c r="Q161" s="57" t="s">
        <v>41</v>
      </c>
      <c r="R161" s="59"/>
      <c r="S161" s="57" t="s">
        <v>41</v>
      </c>
      <c r="T161" s="59"/>
      <c r="U161" s="57" t="s">
        <v>41</v>
      </c>
      <c r="V161" s="59"/>
      <c r="W161" s="57" t="s">
        <v>41</v>
      </c>
      <c r="X161" s="59"/>
      <c r="Y161" s="57" t="s">
        <v>41</v>
      </c>
      <c r="Z161" s="28"/>
      <c r="AA161" s="29"/>
    </row>
    <row r="162" spans="1:27" ht="6" customHeight="1">
      <c r="A162" s="28"/>
      <c r="B162" s="56" t="str">
        <f>IF(AA8=TRUE,"Ⅳ"," ")</f>
        <v xml:space="preserve"> </v>
      </c>
      <c r="C162" s="57" t="s">
        <v>104</v>
      </c>
      <c r="D162" s="56"/>
      <c r="E162" s="57"/>
      <c r="F162" s="56"/>
      <c r="G162" s="57"/>
      <c r="H162" s="59"/>
      <c r="I162" s="57" t="s">
        <v>104</v>
      </c>
      <c r="J162" s="59"/>
      <c r="K162" s="57" t="s">
        <v>104</v>
      </c>
      <c r="L162" s="59"/>
      <c r="M162" s="57" t="s">
        <v>104</v>
      </c>
      <c r="N162" s="59"/>
      <c r="O162" s="57" t="s">
        <v>104</v>
      </c>
      <c r="P162" s="59"/>
      <c r="Q162" s="57" t="s">
        <v>104</v>
      </c>
      <c r="R162" s="59"/>
      <c r="S162" s="57" t="s">
        <v>104</v>
      </c>
      <c r="T162" s="59"/>
      <c r="U162" s="57" t="s">
        <v>104</v>
      </c>
      <c r="V162" s="59"/>
      <c r="W162" s="57" t="s">
        <v>104</v>
      </c>
      <c r="X162" s="59"/>
      <c r="Y162" s="57" t="s">
        <v>104</v>
      </c>
      <c r="Z162" s="28"/>
      <c r="AA162" s="29"/>
    </row>
    <row r="163" spans="1:27" ht="6" customHeight="1">
      <c r="A163" s="28"/>
      <c r="B163" s="56" t="str">
        <f>IF(AA8=TRUE,"Ⅳ"," ")</f>
        <v xml:space="preserve"> </v>
      </c>
      <c r="C163" s="57" t="s">
        <v>43</v>
      </c>
      <c r="D163" s="56"/>
      <c r="E163" s="57"/>
      <c r="F163" s="56"/>
      <c r="G163" s="57"/>
      <c r="H163" s="59"/>
      <c r="I163" s="57" t="s">
        <v>43</v>
      </c>
      <c r="J163" s="59"/>
      <c r="K163" s="57" t="s">
        <v>43</v>
      </c>
      <c r="L163" s="59"/>
      <c r="M163" s="57" t="s">
        <v>43</v>
      </c>
      <c r="N163" s="59"/>
      <c r="O163" s="57" t="s">
        <v>43</v>
      </c>
      <c r="P163" s="59"/>
      <c r="Q163" s="57" t="s">
        <v>43</v>
      </c>
      <c r="R163" s="59"/>
      <c r="S163" s="57" t="s">
        <v>43</v>
      </c>
      <c r="T163" s="59"/>
      <c r="U163" s="57" t="s">
        <v>43</v>
      </c>
      <c r="V163" s="59"/>
      <c r="W163" s="57" t="s">
        <v>43</v>
      </c>
      <c r="X163" s="59"/>
      <c r="Y163" s="57" t="s">
        <v>43</v>
      </c>
      <c r="Z163" s="28"/>
      <c r="AA163" s="29"/>
    </row>
    <row r="164" spans="1:27" ht="6" customHeight="1">
      <c r="A164" s="28"/>
      <c r="B164" s="56" t="str">
        <f>IF(I9=TRUE,"Ⅴ"," ")</f>
        <v xml:space="preserve"> </v>
      </c>
      <c r="C164" s="57" t="s">
        <v>41</v>
      </c>
      <c r="D164" s="56"/>
      <c r="E164" s="57"/>
      <c r="F164" s="56"/>
      <c r="G164" s="57"/>
      <c r="H164" s="59"/>
      <c r="I164" s="57" t="s">
        <v>41</v>
      </c>
      <c r="J164" s="59"/>
      <c r="K164" s="57" t="s">
        <v>41</v>
      </c>
      <c r="L164" s="59"/>
      <c r="M164" s="57" t="s">
        <v>41</v>
      </c>
      <c r="N164" s="59"/>
      <c r="O164" s="57" t="s">
        <v>41</v>
      </c>
      <c r="P164" s="59"/>
      <c r="Q164" s="57" t="s">
        <v>41</v>
      </c>
      <c r="R164" s="59"/>
      <c r="S164" s="57" t="s">
        <v>41</v>
      </c>
      <c r="T164" s="59"/>
      <c r="U164" s="57" t="s">
        <v>41</v>
      </c>
      <c r="V164" s="59"/>
      <c r="W164" s="57" t="s">
        <v>41</v>
      </c>
      <c r="X164" s="59"/>
      <c r="Y164" s="57" t="s">
        <v>41</v>
      </c>
      <c r="Z164" s="28"/>
      <c r="AA164" s="29"/>
    </row>
    <row r="165" spans="1:27" ht="6" customHeight="1">
      <c r="A165" s="28"/>
      <c r="B165" s="56" t="str">
        <f>IF(I9=TRUE,"Ⅴ"," ")</f>
        <v xml:space="preserve"> </v>
      </c>
      <c r="C165" s="57" t="s">
        <v>0</v>
      </c>
      <c r="D165" s="56"/>
      <c r="E165" s="57"/>
      <c r="F165" s="56"/>
      <c r="G165" s="57"/>
      <c r="H165" s="59"/>
      <c r="I165" s="57" t="s">
        <v>0</v>
      </c>
      <c r="J165" s="59"/>
      <c r="K165" s="57" t="s">
        <v>0</v>
      </c>
      <c r="L165" s="59"/>
      <c r="M165" s="57" t="s">
        <v>0</v>
      </c>
      <c r="N165" s="59"/>
      <c r="O165" s="57" t="s">
        <v>0</v>
      </c>
      <c r="P165" s="59"/>
      <c r="Q165" s="57" t="s">
        <v>0</v>
      </c>
      <c r="R165" s="59"/>
      <c r="S165" s="57" t="s">
        <v>0</v>
      </c>
      <c r="T165" s="59"/>
      <c r="U165" s="57" t="s">
        <v>0</v>
      </c>
      <c r="V165" s="59"/>
      <c r="W165" s="57" t="s">
        <v>0</v>
      </c>
      <c r="X165" s="59"/>
      <c r="Y165" s="57" t="s">
        <v>0</v>
      </c>
      <c r="Z165" s="28"/>
      <c r="AA165" s="29"/>
    </row>
    <row r="166" spans="1:27" ht="6" customHeight="1">
      <c r="A166" s="28"/>
      <c r="B166" s="56" t="str">
        <f>IF(I9=TRUE,"Ⅴ"," ")</f>
        <v xml:space="preserve"> </v>
      </c>
      <c r="C166" s="57" t="s">
        <v>43</v>
      </c>
      <c r="D166" s="56"/>
      <c r="E166" s="57"/>
      <c r="F166" s="56"/>
      <c r="G166" s="57"/>
      <c r="H166" s="59"/>
      <c r="I166" s="57" t="s">
        <v>43</v>
      </c>
      <c r="J166" s="59"/>
      <c r="K166" s="57" t="s">
        <v>43</v>
      </c>
      <c r="L166" s="59"/>
      <c r="M166" s="57" t="s">
        <v>43</v>
      </c>
      <c r="N166" s="59"/>
      <c r="O166" s="57" t="s">
        <v>43</v>
      </c>
      <c r="P166" s="59"/>
      <c r="Q166" s="57" t="s">
        <v>43</v>
      </c>
      <c r="R166" s="59"/>
      <c r="S166" s="57" t="s">
        <v>43</v>
      </c>
      <c r="T166" s="59"/>
      <c r="U166" s="57" t="s">
        <v>43</v>
      </c>
      <c r="V166" s="59"/>
      <c r="W166" s="57" t="s">
        <v>43</v>
      </c>
      <c r="X166" s="59"/>
      <c r="Y166" s="57" t="s">
        <v>43</v>
      </c>
      <c r="Z166" s="28"/>
      <c r="AA166" s="29"/>
    </row>
    <row r="167" spans="1:27" ht="6" customHeight="1">
      <c r="A167" s="28"/>
      <c r="B167" s="56" t="str">
        <f>IF(K9=TRUE,"Ⅵ"," ")</f>
        <v xml:space="preserve"> </v>
      </c>
      <c r="C167" s="57" t="s">
        <v>41</v>
      </c>
      <c r="D167" s="56"/>
      <c r="E167" s="57"/>
      <c r="F167" s="56"/>
      <c r="G167" s="57"/>
      <c r="H167" s="59"/>
      <c r="I167" s="57" t="s">
        <v>41</v>
      </c>
      <c r="J167" s="59"/>
      <c r="K167" s="57" t="s">
        <v>41</v>
      </c>
      <c r="L167" s="59"/>
      <c r="M167" s="57" t="s">
        <v>41</v>
      </c>
      <c r="N167" s="59"/>
      <c r="O167" s="57" t="s">
        <v>41</v>
      </c>
      <c r="P167" s="59"/>
      <c r="Q167" s="57" t="s">
        <v>41</v>
      </c>
      <c r="R167" s="59"/>
      <c r="S167" s="57" t="s">
        <v>41</v>
      </c>
      <c r="T167" s="59"/>
      <c r="U167" s="57" t="s">
        <v>41</v>
      </c>
      <c r="V167" s="59"/>
      <c r="W167" s="57" t="s">
        <v>41</v>
      </c>
      <c r="X167" s="59"/>
      <c r="Y167" s="57" t="s">
        <v>41</v>
      </c>
      <c r="Z167" s="28"/>
      <c r="AA167" s="29"/>
    </row>
    <row r="168" spans="1:27" ht="6" customHeight="1">
      <c r="A168" s="28"/>
      <c r="B168" s="56" t="str">
        <f>IF(K9=TRUE,"Ⅵ"," ")</f>
        <v xml:space="preserve"> </v>
      </c>
      <c r="C168" s="57" t="s">
        <v>0</v>
      </c>
      <c r="D168" s="56"/>
      <c r="E168" s="57"/>
      <c r="F168" s="56"/>
      <c r="G168" s="57"/>
      <c r="H168" s="59"/>
      <c r="I168" s="57" t="s">
        <v>0</v>
      </c>
      <c r="J168" s="59"/>
      <c r="K168" s="57" t="s">
        <v>0</v>
      </c>
      <c r="L168" s="59"/>
      <c r="M168" s="57" t="s">
        <v>0</v>
      </c>
      <c r="N168" s="59"/>
      <c r="O168" s="57" t="s">
        <v>0</v>
      </c>
      <c r="P168" s="59"/>
      <c r="Q168" s="57" t="s">
        <v>0</v>
      </c>
      <c r="R168" s="59"/>
      <c r="S168" s="57" t="s">
        <v>0</v>
      </c>
      <c r="T168" s="59"/>
      <c r="U168" s="57" t="s">
        <v>0</v>
      </c>
      <c r="V168" s="59"/>
      <c r="W168" s="57" t="s">
        <v>0</v>
      </c>
      <c r="X168" s="59"/>
      <c r="Y168" s="57" t="s">
        <v>0</v>
      </c>
      <c r="Z168" s="28"/>
      <c r="AA168" s="29"/>
    </row>
    <row r="169" spans="1:27" ht="6" customHeight="1">
      <c r="A169" s="28"/>
      <c r="B169" s="56" t="str">
        <f>IF(K9=TRUE,"Ⅵ"," ")</f>
        <v xml:space="preserve"> </v>
      </c>
      <c r="C169" s="57" t="s">
        <v>43</v>
      </c>
      <c r="D169" s="56"/>
      <c r="E169" s="57"/>
      <c r="F169" s="56"/>
      <c r="G169" s="57"/>
      <c r="H169" s="59"/>
      <c r="I169" s="57" t="s">
        <v>43</v>
      </c>
      <c r="J169" s="59"/>
      <c r="K169" s="57" t="s">
        <v>43</v>
      </c>
      <c r="L169" s="59"/>
      <c r="M169" s="57" t="s">
        <v>43</v>
      </c>
      <c r="N169" s="59"/>
      <c r="O169" s="57" t="s">
        <v>43</v>
      </c>
      <c r="P169" s="59"/>
      <c r="Q169" s="57" t="s">
        <v>43</v>
      </c>
      <c r="R169" s="59"/>
      <c r="S169" s="57" t="s">
        <v>43</v>
      </c>
      <c r="T169" s="59"/>
      <c r="U169" s="57" t="s">
        <v>43</v>
      </c>
      <c r="V169" s="59"/>
      <c r="W169" s="57" t="s">
        <v>43</v>
      </c>
      <c r="X169" s="59"/>
      <c r="Y169" s="57" t="s">
        <v>43</v>
      </c>
      <c r="Z169" s="28"/>
      <c r="AA169" s="29"/>
    </row>
    <row r="170" spans="1:27" ht="6" customHeight="1">
      <c r="A170" s="28"/>
      <c r="B170" s="56" t="str">
        <f>IF(M9=TRUE,"Ⅶ"," ")</f>
        <v xml:space="preserve"> </v>
      </c>
      <c r="C170" s="57" t="s">
        <v>41</v>
      </c>
      <c r="D170" s="56"/>
      <c r="E170" s="57"/>
      <c r="F170" s="56"/>
      <c r="G170" s="57"/>
      <c r="H170" s="59"/>
      <c r="I170" s="57" t="s">
        <v>41</v>
      </c>
      <c r="J170" s="59"/>
      <c r="K170" s="57" t="s">
        <v>41</v>
      </c>
      <c r="L170" s="59"/>
      <c r="M170" s="57" t="s">
        <v>41</v>
      </c>
      <c r="N170" s="59"/>
      <c r="O170" s="57" t="s">
        <v>41</v>
      </c>
      <c r="P170" s="59"/>
      <c r="Q170" s="57" t="s">
        <v>41</v>
      </c>
      <c r="R170" s="59"/>
      <c r="S170" s="57" t="s">
        <v>41</v>
      </c>
      <c r="T170" s="59"/>
      <c r="U170" s="57" t="s">
        <v>41</v>
      </c>
      <c r="V170" s="59"/>
      <c r="W170" s="57" t="s">
        <v>41</v>
      </c>
      <c r="X170" s="59"/>
      <c r="Y170" s="57" t="s">
        <v>41</v>
      </c>
      <c r="Z170" s="28"/>
      <c r="AA170" s="29"/>
    </row>
    <row r="171" spans="1:27" ht="6" customHeight="1">
      <c r="A171" s="28"/>
      <c r="B171" s="56" t="str">
        <f>IF(M9=TRUE,"Ⅶ"," ")</f>
        <v xml:space="preserve"> </v>
      </c>
      <c r="C171" s="57" t="s">
        <v>0</v>
      </c>
      <c r="D171" s="56"/>
      <c r="E171" s="57"/>
      <c r="F171" s="56"/>
      <c r="G171" s="57"/>
      <c r="H171" s="59"/>
      <c r="I171" s="57" t="s">
        <v>0</v>
      </c>
      <c r="J171" s="59"/>
      <c r="K171" s="57" t="s">
        <v>0</v>
      </c>
      <c r="L171" s="59"/>
      <c r="M171" s="57" t="s">
        <v>0</v>
      </c>
      <c r="N171" s="59"/>
      <c r="O171" s="57" t="s">
        <v>0</v>
      </c>
      <c r="P171" s="59"/>
      <c r="Q171" s="57" t="s">
        <v>0</v>
      </c>
      <c r="R171" s="59"/>
      <c r="S171" s="57" t="s">
        <v>0</v>
      </c>
      <c r="T171" s="59"/>
      <c r="U171" s="57" t="s">
        <v>0</v>
      </c>
      <c r="V171" s="59"/>
      <c r="W171" s="57" t="s">
        <v>0</v>
      </c>
      <c r="X171" s="59"/>
      <c r="Y171" s="57" t="s">
        <v>0</v>
      </c>
      <c r="Z171" s="28"/>
      <c r="AA171" s="29"/>
    </row>
    <row r="172" spans="1:27" ht="6" customHeight="1">
      <c r="A172" s="28"/>
      <c r="B172" s="56" t="str">
        <f>IF(M9=TRUE,"Ⅶ"," ")</f>
        <v xml:space="preserve"> </v>
      </c>
      <c r="C172" s="57" t="s">
        <v>43</v>
      </c>
      <c r="D172" s="56"/>
      <c r="E172" s="57"/>
      <c r="F172" s="56"/>
      <c r="G172" s="57"/>
      <c r="H172" s="59"/>
      <c r="I172" s="57" t="s">
        <v>43</v>
      </c>
      <c r="J172" s="59"/>
      <c r="K172" s="57" t="s">
        <v>43</v>
      </c>
      <c r="L172" s="59"/>
      <c r="M172" s="57" t="s">
        <v>43</v>
      </c>
      <c r="N172" s="59"/>
      <c r="O172" s="57" t="s">
        <v>43</v>
      </c>
      <c r="P172" s="59"/>
      <c r="Q172" s="57" t="s">
        <v>43</v>
      </c>
      <c r="R172" s="59"/>
      <c r="S172" s="57" t="s">
        <v>43</v>
      </c>
      <c r="T172" s="59"/>
      <c r="U172" s="57" t="s">
        <v>43</v>
      </c>
      <c r="V172" s="59"/>
      <c r="W172" s="57" t="s">
        <v>43</v>
      </c>
      <c r="X172" s="59"/>
      <c r="Y172" s="57" t="s">
        <v>43</v>
      </c>
      <c r="Z172" s="28"/>
      <c r="AA172" s="29"/>
    </row>
    <row r="173" spans="1:27" ht="6" customHeight="1">
      <c r="A173" s="28"/>
      <c r="B173" s="56" t="str">
        <f>IF(O9=TRUE,"Ⅷ"," ")</f>
        <v xml:space="preserve"> </v>
      </c>
      <c r="C173" s="57" t="s">
        <v>41</v>
      </c>
      <c r="D173" s="56"/>
      <c r="E173" s="57"/>
      <c r="F173" s="56"/>
      <c r="G173" s="57"/>
      <c r="H173" s="59"/>
      <c r="I173" s="57" t="s">
        <v>41</v>
      </c>
      <c r="J173" s="59"/>
      <c r="K173" s="57" t="s">
        <v>41</v>
      </c>
      <c r="L173" s="59"/>
      <c r="M173" s="57" t="s">
        <v>41</v>
      </c>
      <c r="N173" s="59"/>
      <c r="O173" s="57" t="s">
        <v>41</v>
      </c>
      <c r="P173" s="59"/>
      <c r="Q173" s="57" t="s">
        <v>41</v>
      </c>
      <c r="R173" s="59"/>
      <c r="S173" s="57" t="s">
        <v>41</v>
      </c>
      <c r="T173" s="59"/>
      <c r="U173" s="57" t="s">
        <v>41</v>
      </c>
      <c r="V173" s="59"/>
      <c r="W173" s="57" t="s">
        <v>41</v>
      </c>
      <c r="X173" s="59"/>
      <c r="Y173" s="57" t="s">
        <v>41</v>
      </c>
      <c r="Z173" s="28"/>
      <c r="AA173" s="29"/>
    </row>
    <row r="174" spans="1:27" ht="6" customHeight="1">
      <c r="A174" s="28"/>
      <c r="B174" s="56" t="str">
        <f>IF(O9=TRUE,"Ⅷ"," ")</f>
        <v xml:space="preserve"> </v>
      </c>
      <c r="C174" s="57" t="s">
        <v>0</v>
      </c>
      <c r="D174" s="56"/>
      <c r="E174" s="57"/>
      <c r="F174" s="56"/>
      <c r="G174" s="57"/>
      <c r="H174" s="59"/>
      <c r="I174" s="57" t="s">
        <v>0</v>
      </c>
      <c r="J174" s="59"/>
      <c r="K174" s="57" t="s">
        <v>0</v>
      </c>
      <c r="L174" s="59"/>
      <c r="M174" s="57" t="s">
        <v>0</v>
      </c>
      <c r="N174" s="59"/>
      <c r="O174" s="57" t="s">
        <v>0</v>
      </c>
      <c r="P174" s="59"/>
      <c r="Q174" s="57" t="s">
        <v>0</v>
      </c>
      <c r="R174" s="59"/>
      <c r="S174" s="57" t="s">
        <v>0</v>
      </c>
      <c r="T174" s="59"/>
      <c r="U174" s="57" t="s">
        <v>0</v>
      </c>
      <c r="V174" s="59"/>
      <c r="W174" s="57" t="s">
        <v>0</v>
      </c>
      <c r="X174" s="59"/>
      <c r="Y174" s="57" t="s">
        <v>0</v>
      </c>
      <c r="Z174" s="28"/>
      <c r="AA174" s="29"/>
    </row>
    <row r="175" spans="1:27" ht="6" customHeight="1">
      <c r="A175" s="28"/>
      <c r="B175" s="56" t="str">
        <f>IF(O9=TRUE,"Ⅷ"," ")</f>
        <v xml:space="preserve"> </v>
      </c>
      <c r="C175" s="57" t="s">
        <v>43</v>
      </c>
      <c r="D175" s="56"/>
      <c r="E175" s="57"/>
      <c r="F175" s="56"/>
      <c r="G175" s="57"/>
      <c r="H175" s="59"/>
      <c r="I175" s="57" t="s">
        <v>43</v>
      </c>
      <c r="J175" s="59"/>
      <c r="K175" s="57" t="s">
        <v>43</v>
      </c>
      <c r="L175" s="59"/>
      <c r="M175" s="57" t="s">
        <v>43</v>
      </c>
      <c r="N175" s="59"/>
      <c r="O175" s="57" t="s">
        <v>43</v>
      </c>
      <c r="P175" s="59"/>
      <c r="Q175" s="57" t="s">
        <v>43</v>
      </c>
      <c r="R175" s="59"/>
      <c r="S175" s="57" t="s">
        <v>43</v>
      </c>
      <c r="T175" s="59"/>
      <c r="U175" s="57" t="s">
        <v>43</v>
      </c>
      <c r="V175" s="59"/>
      <c r="W175" s="57" t="s">
        <v>43</v>
      </c>
      <c r="X175" s="59"/>
      <c r="Y175" s="57" t="s">
        <v>43</v>
      </c>
      <c r="Z175" s="28"/>
      <c r="AA175" s="29"/>
    </row>
    <row r="176" spans="1:27" ht="6" customHeight="1">
      <c r="A176" s="28"/>
      <c r="B176" s="56" t="str">
        <f>IF(Q9=TRUE,"Ⅸ"," ")</f>
        <v xml:space="preserve"> </v>
      </c>
      <c r="C176" s="57" t="s">
        <v>41</v>
      </c>
      <c r="D176" s="56"/>
      <c r="E176" s="57"/>
      <c r="F176" s="59"/>
      <c r="G176" s="57"/>
      <c r="H176" s="59"/>
      <c r="I176" s="57" t="s">
        <v>41</v>
      </c>
      <c r="J176" s="59"/>
      <c r="K176" s="57" t="s">
        <v>41</v>
      </c>
      <c r="L176" s="59"/>
      <c r="M176" s="57" t="s">
        <v>41</v>
      </c>
      <c r="N176" s="59"/>
      <c r="O176" s="57" t="s">
        <v>41</v>
      </c>
      <c r="P176" s="59"/>
      <c r="Q176" s="57" t="s">
        <v>41</v>
      </c>
      <c r="R176" s="59"/>
      <c r="S176" s="57" t="s">
        <v>41</v>
      </c>
      <c r="T176" s="59"/>
      <c r="U176" s="57" t="s">
        <v>41</v>
      </c>
      <c r="V176" s="59"/>
      <c r="W176" s="57" t="s">
        <v>41</v>
      </c>
      <c r="X176" s="59"/>
      <c r="Y176" s="57" t="s">
        <v>41</v>
      </c>
      <c r="Z176" s="28"/>
      <c r="AA176" s="29"/>
    </row>
    <row r="177" spans="1:27" ht="6" customHeight="1">
      <c r="A177" s="28"/>
      <c r="B177" s="56" t="str">
        <f>IF(Q9=TRUE,"Ⅸ"," ")</f>
        <v xml:space="preserve"> </v>
      </c>
      <c r="C177" s="57" t="s">
        <v>0</v>
      </c>
      <c r="D177" s="56"/>
      <c r="E177" s="57"/>
      <c r="F177" s="59"/>
      <c r="G177" s="57"/>
      <c r="H177" s="59"/>
      <c r="I177" s="57" t="s">
        <v>0</v>
      </c>
      <c r="J177" s="59"/>
      <c r="K177" s="57" t="s">
        <v>0</v>
      </c>
      <c r="L177" s="59"/>
      <c r="M177" s="57" t="s">
        <v>0</v>
      </c>
      <c r="N177" s="59"/>
      <c r="O177" s="57" t="s">
        <v>0</v>
      </c>
      <c r="P177" s="59"/>
      <c r="Q177" s="57" t="s">
        <v>0</v>
      </c>
      <c r="R177" s="59"/>
      <c r="S177" s="57" t="s">
        <v>0</v>
      </c>
      <c r="T177" s="59"/>
      <c r="U177" s="57" t="s">
        <v>0</v>
      </c>
      <c r="V177" s="59"/>
      <c r="W177" s="57" t="s">
        <v>0</v>
      </c>
      <c r="X177" s="59"/>
      <c r="Y177" s="57" t="s">
        <v>0</v>
      </c>
      <c r="Z177" s="28"/>
      <c r="AA177" s="29"/>
    </row>
    <row r="178" spans="1:27" ht="6" customHeight="1">
      <c r="A178" s="28"/>
      <c r="B178" s="56" t="str">
        <f>IF(Q9=TRUE,"Ⅸ"," ")</f>
        <v xml:space="preserve"> </v>
      </c>
      <c r="C178" s="57" t="s">
        <v>43</v>
      </c>
      <c r="D178" s="56"/>
      <c r="E178" s="57"/>
      <c r="F178" s="59"/>
      <c r="G178" s="57"/>
      <c r="H178" s="59"/>
      <c r="I178" s="57" t="s">
        <v>43</v>
      </c>
      <c r="J178" s="59"/>
      <c r="K178" s="57" t="s">
        <v>43</v>
      </c>
      <c r="L178" s="59"/>
      <c r="M178" s="57" t="s">
        <v>43</v>
      </c>
      <c r="N178" s="59"/>
      <c r="O178" s="57" t="s">
        <v>43</v>
      </c>
      <c r="P178" s="59"/>
      <c r="Q178" s="57" t="s">
        <v>43</v>
      </c>
      <c r="R178" s="59"/>
      <c r="S178" s="57" t="s">
        <v>43</v>
      </c>
      <c r="T178" s="59"/>
      <c r="U178" s="57" t="s">
        <v>43</v>
      </c>
      <c r="V178" s="59"/>
      <c r="W178" s="57" t="s">
        <v>43</v>
      </c>
      <c r="X178" s="59"/>
      <c r="Y178" s="57" t="s">
        <v>43</v>
      </c>
      <c r="Z178" s="28"/>
      <c r="AA178" s="29"/>
    </row>
    <row r="179" spans="1:27" ht="6" customHeight="1">
      <c r="A179" s="28"/>
      <c r="B179" s="56" t="str">
        <f>IF(S9=TRUE,"Ⅹ"," ")</f>
        <v xml:space="preserve"> </v>
      </c>
      <c r="C179" s="57" t="s">
        <v>41</v>
      </c>
      <c r="D179" s="56"/>
      <c r="E179" s="57"/>
      <c r="F179" s="59"/>
      <c r="G179" s="57"/>
      <c r="H179" s="59"/>
      <c r="I179" s="57" t="s">
        <v>41</v>
      </c>
      <c r="J179" s="59"/>
      <c r="K179" s="57" t="s">
        <v>41</v>
      </c>
      <c r="L179" s="59"/>
      <c r="M179" s="57" t="s">
        <v>41</v>
      </c>
      <c r="N179" s="59"/>
      <c r="O179" s="57" t="s">
        <v>41</v>
      </c>
      <c r="P179" s="59"/>
      <c r="Q179" s="57" t="s">
        <v>41</v>
      </c>
      <c r="R179" s="59"/>
      <c r="S179" s="57" t="s">
        <v>41</v>
      </c>
      <c r="T179" s="59"/>
      <c r="U179" s="57" t="s">
        <v>41</v>
      </c>
      <c r="V179" s="59"/>
      <c r="W179" s="57" t="s">
        <v>41</v>
      </c>
      <c r="X179" s="59"/>
      <c r="Y179" s="57" t="s">
        <v>41</v>
      </c>
      <c r="Z179" s="28"/>
      <c r="AA179" s="29"/>
    </row>
    <row r="180" spans="1:27" ht="6" customHeight="1">
      <c r="A180" s="28"/>
      <c r="B180" s="56" t="str">
        <f>IF(S9=TRUE,"Ⅹ"," ")</f>
        <v xml:space="preserve"> </v>
      </c>
      <c r="C180" s="57" t="s">
        <v>0</v>
      </c>
      <c r="D180" s="56"/>
      <c r="E180" s="57"/>
      <c r="F180" s="59"/>
      <c r="G180" s="57"/>
      <c r="H180" s="59"/>
      <c r="I180" s="57" t="s">
        <v>0</v>
      </c>
      <c r="J180" s="59"/>
      <c r="K180" s="57" t="s">
        <v>0</v>
      </c>
      <c r="L180" s="59"/>
      <c r="M180" s="57" t="s">
        <v>0</v>
      </c>
      <c r="N180" s="59"/>
      <c r="O180" s="57" t="s">
        <v>0</v>
      </c>
      <c r="P180" s="59"/>
      <c r="Q180" s="57" t="s">
        <v>0</v>
      </c>
      <c r="R180" s="59"/>
      <c r="S180" s="57" t="s">
        <v>0</v>
      </c>
      <c r="T180" s="59"/>
      <c r="U180" s="57" t="s">
        <v>0</v>
      </c>
      <c r="V180" s="59"/>
      <c r="W180" s="57" t="s">
        <v>0</v>
      </c>
      <c r="X180" s="59"/>
      <c r="Y180" s="57" t="s">
        <v>0</v>
      </c>
      <c r="Z180" s="28"/>
      <c r="AA180" s="29"/>
    </row>
    <row r="181" spans="1:27" ht="6" customHeight="1">
      <c r="A181" s="28"/>
      <c r="B181" s="56" t="str">
        <f>IF(S9=TRUE,"Ⅹ"," ")</f>
        <v xml:space="preserve"> </v>
      </c>
      <c r="C181" s="57" t="s">
        <v>43</v>
      </c>
      <c r="D181" s="56"/>
      <c r="E181" s="57"/>
      <c r="F181" s="59"/>
      <c r="G181" s="57"/>
      <c r="H181" s="59"/>
      <c r="I181" s="57" t="s">
        <v>43</v>
      </c>
      <c r="J181" s="59"/>
      <c r="K181" s="57" t="s">
        <v>43</v>
      </c>
      <c r="L181" s="59"/>
      <c r="M181" s="57" t="s">
        <v>43</v>
      </c>
      <c r="N181" s="59"/>
      <c r="O181" s="57" t="s">
        <v>43</v>
      </c>
      <c r="P181" s="59"/>
      <c r="Q181" s="57" t="s">
        <v>43</v>
      </c>
      <c r="R181" s="59"/>
      <c r="S181" s="57" t="s">
        <v>43</v>
      </c>
      <c r="T181" s="59"/>
      <c r="U181" s="57" t="s">
        <v>43</v>
      </c>
      <c r="V181" s="59"/>
      <c r="W181" s="57" t="s">
        <v>43</v>
      </c>
      <c r="X181" s="59"/>
      <c r="Y181" s="57" t="s">
        <v>43</v>
      </c>
      <c r="Z181" s="28"/>
      <c r="AA181" s="29"/>
    </row>
    <row r="182" spans="1:27" ht="6" customHeight="1">
      <c r="A182" s="28"/>
      <c r="B182" s="56" t="str">
        <f>IF(U9=TRUE,"α"," ")</f>
        <v xml:space="preserve"> </v>
      </c>
      <c r="C182" s="57" t="s">
        <v>41</v>
      </c>
      <c r="D182" s="56"/>
      <c r="E182" s="57"/>
      <c r="F182" s="59"/>
      <c r="G182" s="57"/>
      <c r="H182" s="59"/>
      <c r="I182" s="57" t="s">
        <v>41</v>
      </c>
      <c r="J182" s="59"/>
      <c r="K182" s="57" t="s">
        <v>41</v>
      </c>
      <c r="L182" s="59"/>
      <c r="M182" s="57" t="s">
        <v>41</v>
      </c>
      <c r="N182" s="59"/>
      <c r="O182" s="57" t="s">
        <v>41</v>
      </c>
      <c r="P182" s="59"/>
      <c r="Q182" s="57" t="s">
        <v>41</v>
      </c>
      <c r="R182" s="59"/>
      <c r="S182" s="57" t="s">
        <v>41</v>
      </c>
      <c r="T182" s="59"/>
      <c r="U182" s="57" t="s">
        <v>41</v>
      </c>
      <c r="V182" s="59"/>
      <c r="W182" s="57" t="s">
        <v>41</v>
      </c>
      <c r="X182" s="59"/>
      <c r="Y182" s="57" t="s">
        <v>41</v>
      </c>
      <c r="Z182" s="28"/>
      <c r="AA182" s="29"/>
    </row>
    <row r="183" spans="1:27" ht="6" customHeight="1">
      <c r="A183" s="28"/>
      <c r="B183" s="56" t="str">
        <f>IF(U9=TRUE,"α"," ")</f>
        <v xml:space="preserve"> </v>
      </c>
      <c r="C183" s="57" t="s">
        <v>0</v>
      </c>
      <c r="D183" s="56"/>
      <c r="E183" s="57"/>
      <c r="F183" s="59"/>
      <c r="G183" s="57"/>
      <c r="H183" s="59"/>
      <c r="I183" s="57" t="s">
        <v>0</v>
      </c>
      <c r="J183" s="59"/>
      <c r="K183" s="57" t="s">
        <v>0</v>
      </c>
      <c r="L183" s="59"/>
      <c r="M183" s="57" t="s">
        <v>0</v>
      </c>
      <c r="N183" s="59"/>
      <c r="O183" s="57" t="s">
        <v>0</v>
      </c>
      <c r="P183" s="59"/>
      <c r="Q183" s="57" t="s">
        <v>0</v>
      </c>
      <c r="R183" s="59"/>
      <c r="S183" s="57" t="s">
        <v>0</v>
      </c>
      <c r="T183" s="59"/>
      <c r="U183" s="57" t="s">
        <v>0</v>
      </c>
      <c r="V183" s="59"/>
      <c r="W183" s="57" t="s">
        <v>0</v>
      </c>
      <c r="X183" s="59"/>
      <c r="Y183" s="57" t="s">
        <v>0</v>
      </c>
      <c r="Z183" s="28"/>
      <c r="AA183" s="29"/>
    </row>
    <row r="184" spans="1:27" ht="6" customHeight="1">
      <c r="A184" s="28"/>
      <c r="B184" s="56" t="str">
        <f>IF(U9=TRUE,"α"," ")</f>
        <v xml:space="preserve"> </v>
      </c>
      <c r="C184" s="57" t="s">
        <v>43</v>
      </c>
      <c r="D184" s="56"/>
      <c r="E184" s="57"/>
      <c r="F184" s="59"/>
      <c r="G184" s="57"/>
      <c r="H184" s="59"/>
      <c r="I184" s="57" t="s">
        <v>43</v>
      </c>
      <c r="J184" s="59"/>
      <c r="K184" s="57" t="s">
        <v>43</v>
      </c>
      <c r="L184" s="59"/>
      <c r="M184" s="57" t="s">
        <v>43</v>
      </c>
      <c r="N184" s="59"/>
      <c r="O184" s="57" t="s">
        <v>43</v>
      </c>
      <c r="P184" s="59"/>
      <c r="Q184" s="57" t="s">
        <v>43</v>
      </c>
      <c r="R184" s="59"/>
      <c r="S184" s="57" t="s">
        <v>43</v>
      </c>
      <c r="T184" s="59"/>
      <c r="U184" s="57" t="s">
        <v>43</v>
      </c>
      <c r="V184" s="59"/>
      <c r="W184" s="57" t="s">
        <v>43</v>
      </c>
      <c r="X184" s="59"/>
      <c r="Y184" s="57" t="s">
        <v>43</v>
      </c>
      <c r="Z184" s="28"/>
      <c r="AA184" s="29"/>
    </row>
    <row r="185" spans="1:27" ht="6" customHeight="1">
      <c r="A185" s="28"/>
      <c r="B185" s="56" t="str">
        <f>IF(W9=TRUE,"β"," ")</f>
        <v xml:space="preserve"> </v>
      </c>
      <c r="C185" s="57" t="s">
        <v>41</v>
      </c>
      <c r="D185" s="56"/>
      <c r="E185" s="57"/>
      <c r="F185" s="59"/>
      <c r="G185" s="57"/>
      <c r="H185" s="59"/>
      <c r="I185" s="57" t="s">
        <v>41</v>
      </c>
      <c r="J185" s="59"/>
      <c r="K185" s="57" t="s">
        <v>41</v>
      </c>
      <c r="L185" s="59"/>
      <c r="M185" s="57" t="s">
        <v>41</v>
      </c>
      <c r="N185" s="59"/>
      <c r="O185" s="57" t="s">
        <v>41</v>
      </c>
      <c r="P185" s="59"/>
      <c r="Q185" s="57" t="s">
        <v>41</v>
      </c>
      <c r="R185" s="59"/>
      <c r="S185" s="57" t="s">
        <v>41</v>
      </c>
      <c r="T185" s="59"/>
      <c r="U185" s="57" t="s">
        <v>41</v>
      </c>
      <c r="V185" s="59"/>
      <c r="W185" s="57" t="s">
        <v>41</v>
      </c>
      <c r="X185" s="59"/>
      <c r="Y185" s="57" t="s">
        <v>41</v>
      </c>
      <c r="Z185" s="28"/>
      <c r="AA185" s="29"/>
    </row>
    <row r="186" spans="1:27" ht="6" customHeight="1">
      <c r="A186" s="28"/>
      <c r="B186" s="56" t="str">
        <f>IF(W9=TRUE,"β"," ")</f>
        <v xml:space="preserve"> </v>
      </c>
      <c r="C186" s="57" t="s">
        <v>0</v>
      </c>
      <c r="D186" s="56"/>
      <c r="E186" s="57"/>
      <c r="F186" s="59"/>
      <c r="G186" s="57"/>
      <c r="H186" s="59"/>
      <c r="I186" s="57" t="s">
        <v>0</v>
      </c>
      <c r="J186" s="59"/>
      <c r="K186" s="57" t="s">
        <v>0</v>
      </c>
      <c r="L186" s="59"/>
      <c r="M186" s="57" t="s">
        <v>0</v>
      </c>
      <c r="N186" s="59"/>
      <c r="O186" s="57" t="s">
        <v>0</v>
      </c>
      <c r="P186" s="59"/>
      <c r="Q186" s="57" t="s">
        <v>0</v>
      </c>
      <c r="R186" s="59"/>
      <c r="S186" s="57" t="s">
        <v>0</v>
      </c>
      <c r="T186" s="59"/>
      <c r="U186" s="57" t="s">
        <v>0</v>
      </c>
      <c r="V186" s="59"/>
      <c r="W186" s="57" t="s">
        <v>0</v>
      </c>
      <c r="X186" s="59"/>
      <c r="Y186" s="57" t="s">
        <v>0</v>
      </c>
      <c r="Z186" s="28"/>
      <c r="AA186" s="29"/>
    </row>
    <row r="187" spans="1:27" ht="6" customHeight="1">
      <c r="A187" s="28"/>
      <c r="B187" s="56" t="str">
        <f>IF(W9=TRUE,"β"," ")</f>
        <v xml:space="preserve"> </v>
      </c>
      <c r="C187" s="57" t="s">
        <v>43</v>
      </c>
      <c r="D187" s="56"/>
      <c r="E187" s="57"/>
      <c r="F187" s="59"/>
      <c r="G187" s="57"/>
      <c r="H187" s="59"/>
      <c r="I187" s="57" t="s">
        <v>43</v>
      </c>
      <c r="J187" s="59"/>
      <c r="K187" s="57" t="s">
        <v>43</v>
      </c>
      <c r="L187" s="59"/>
      <c r="M187" s="57" t="s">
        <v>43</v>
      </c>
      <c r="N187" s="59"/>
      <c r="O187" s="57" t="s">
        <v>43</v>
      </c>
      <c r="P187" s="59"/>
      <c r="Q187" s="57" t="s">
        <v>43</v>
      </c>
      <c r="R187" s="59"/>
      <c r="S187" s="57" t="s">
        <v>43</v>
      </c>
      <c r="T187" s="59"/>
      <c r="U187" s="57" t="s">
        <v>43</v>
      </c>
      <c r="V187" s="59"/>
      <c r="W187" s="57" t="s">
        <v>43</v>
      </c>
      <c r="X187" s="59"/>
      <c r="Y187" s="57" t="s">
        <v>43</v>
      </c>
      <c r="Z187" s="28"/>
      <c r="AA187" s="29"/>
    </row>
    <row r="188" spans="1:27" ht="6" customHeight="1">
      <c r="A188" s="28"/>
      <c r="B188" s="56" t="str">
        <f>IF(Y9=TRUE,"γ"," ")</f>
        <v xml:space="preserve"> </v>
      </c>
      <c r="C188" s="57" t="s">
        <v>41</v>
      </c>
      <c r="D188" s="56"/>
      <c r="E188" s="57"/>
      <c r="F188" s="59"/>
      <c r="G188" s="57"/>
      <c r="H188" s="59"/>
      <c r="I188" s="57" t="s">
        <v>41</v>
      </c>
      <c r="J188" s="59"/>
      <c r="K188" s="57" t="s">
        <v>41</v>
      </c>
      <c r="L188" s="59"/>
      <c r="M188" s="57" t="s">
        <v>41</v>
      </c>
      <c r="N188" s="59"/>
      <c r="O188" s="57" t="s">
        <v>41</v>
      </c>
      <c r="P188" s="59"/>
      <c r="Q188" s="57" t="s">
        <v>41</v>
      </c>
      <c r="R188" s="59"/>
      <c r="S188" s="57" t="s">
        <v>41</v>
      </c>
      <c r="T188" s="59"/>
      <c r="U188" s="57" t="s">
        <v>41</v>
      </c>
      <c r="V188" s="59"/>
      <c r="W188" s="57" t="s">
        <v>41</v>
      </c>
      <c r="X188" s="59"/>
      <c r="Y188" s="57" t="s">
        <v>41</v>
      </c>
      <c r="Z188" s="28"/>
      <c r="AA188" s="29"/>
    </row>
    <row r="189" spans="1:27" ht="6" customHeight="1">
      <c r="A189" s="28"/>
      <c r="B189" s="56" t="str">
        <f>IF(Y9=TRUE,"γ"," ")</f>
        <v xml:space="preserve"> </v>
      </c>
      <c r="C189" s="57" t="s">
        <v>0</v>
      </c>
      <c r="D189" s="56"/>
      <c r="E189" s="57"/>
      <c r="F189" s="59"/>
      <c r="G189" s="57"/>
      <c r="H189" s="59"/>
      <c r="I189" s="57" t="s">
        <v>0</v>
      </c>
      <c r="J189" s="59"/>
      <c r="K189" s="57" t="s">
        <v>0</v>
      </c>
      <c r="L189" s="59"/>
      <c r="M189" s="57" t="s">
        <v>0</v>
      </c>
      <c r="N189" s="59"/>
      <c r="O189" s="57" t="s">
        <v>0</v>
      </c>
      <c r="P189" s="59"/>
      <c r="Q189" s="57" t="s">
        <v>0</v>
      </c>
      <c r="R189" s="59"/>
      <c r="S189" s="57" t="s">
        <v>0</v>
      </c>
      <c r="T189" s="59"/>
      <c r="U189" s="57" t="s">
        <v>0</v>
      </c>
      <c r="V189" s="59"/>
      <c r="W189" s="57" t="s">
        <v>0</v>
      </c>
      <c r="X189" s="59"/>
      <c r="Y189" s="57" t="s">
        <v>0</v>
      </c>
      <c r="Z189" s="28"/>
      <c r="AA189" s="29"/>
    </row>
    <row r="190" spans="1:27" ht="6" customHeight="1">
      <c r="A190" s="28"/>
      <c r="B190" s="56" t="str">
        <f>IF(Y9=TRUE,"γ"," ")</f>
        <v xml:space="preserve"> </v>
      </c>
      <c r="C190" s="57" t="s">
        <v>43</v>
      </c>
      <c r="D190" s="56"/>
      <c r="E190" s="57"/>
      <c r="F190" s="59"/>
      <c r="G190" s="57"/>
      <c r="H190" s="59"/>
      <c r="I190" s="57" t="s">
        <v>43</v>
      </c>
      <c r="J190" s="59"/>
      <c r="K190" s="57" t="s">
        <v>43</v>
      </c>
      <c r="L190" s="59"/>
      <c r="M190" s="57" t="s">
        <v>43</v>
      </c>
      <c r="N190" s="59"/>
      <c r="O190" s="57" t="s">
        <v>43</v>
      </c>
      <c r="P190" s="59"/>
      <c r="Q190" s="57" t="s">
        <v>43</v>
      </c>
      <c r="R190" s="59"/>
      <c r="S190" s="57" t="s">
        <v>43</v>
      </c>
      <c r="T190" s="59"/>
      <c r="U190" s="57" t="s">
        <v>43</v>
      </c>
      <c r="V190" s="59"/>
      <c r="W190" s="57" t="s">
        <v>43</v>
      </c>
      <c r="X190" s="59"/>
      <c r="Y190" s="57" t="s">
        <v>43</v>
      </c>
      <c r="Z190" s="28"/>
      <c r="AA190" s="29"/>
    </row>
    <row r="191" spans="1:27" ht="6" customHeight="1">
      <c r="A191" s="28"/>
      <c r="B191" s="56" t="str">
        <f>IF(AA9=TRUE,"θ"," ")</f>
        <v xml:space="preserve"> </v>
      </c>
      <c r="C191" s="57" t="s">
        <v>41</v>
      </c>
      <c r="D191" s="56"/>
      <c r="E191" s="57"/>
      <c r="F191" s="59"/>
      <c r="G191" s="57"/>
      <c r="H191" s="59"/>
      <c r="I191" s="57" t="s">
        <v>41</v>
      </c>
      <c r="J191" s="59"/>
      <c r="K191" s="57" t="s">
        <v>41</v>
      </c>
      <c r="L191" s="59"/>
      <c r="M191" s="57" t="s">
        <v>41</v>
      </c>
      <c r="N191" s="59"/>
      <c r="O191" s="57" t="s">
        <v>41</v>
      </c>
      <c r="P191" s="59"/>
      <c r="Q191" s="57" t="s">
        <v>41</v>
      </c>
      <c r="R191" s="59"/>
      <c r="S191" s="57" t="s">
        <v>41</v>
      </c>
      <c r="T191" s="59"/>
      <c r="U191" s="57" t="s">
        <v>41</v>
      </c>
      <c r="V191" s="59"/>
      <c r="W191" s="57" t="s">
        <v>41</v>
      </c>
      <c r="X191" s="59"/>
      <c r="Y191" s="57" t="s">
        <v>41</v>
      </c>
      <c r="Z191" s="28"/>
      <c r="AA191" s="29"/>
    </row>
    <row r="192" spans="1:27" ht="6" customHeight="1">
      <c r="A192" s="28"/>
      <c r="B192" s="56" t="str">
        <f>IF(AA9=TRUE,"θ"," ")</f>
        <v xml:space="preserve"> </v>
      </c>
      <c r="C192" s="57" t="s">
        <v>0</v>
      </c>
      <c r="D192" s="56"/>
      <c r="E192" s="57"/>
      <c r="F192" s="59"/>
      <c r="G192" s="57"/>
      <c r="H192" s="59"/>
      <c r="I192" s="57" t="s">
        <v>0</v>
      </c>
      <c r="J192" s="59"/>
      <c r="K192" s="57" t="s">
        <v>0</v>
      </c>
      <c r="L192" s="59"/>
      <c r="M192" s="57" t="s">
        <v>0</v>
      </c>
      <c r="N192" s="59"/>
      <c r="O192" s="57" t="s">
        <v>0</v>
      </c>
      <c r="P192" s="59"/>
      <c r="Q192" s="57" t="s">
        <v>0</v>
      </c>
      <c r="R192" s="59"/>
      <c r="S192" s="57" t="s">
        <v>0</v>
      </c>
      <c r="T192" s="59"/>
      <c r="U192" s="57" t="s">
        <v>0</v>
      </c>
      <c r="V192" s="59"/>
      <c r="W192" s="57" t="s">
        <v>0</v>
      </c>
      <c r="X192" s="59"/>
      <c r="Y192" s="57" t="s">
        <v>0</v>
      </c>
      <c r="Z192" s="28"/>
      <c r="AA192" s="29"/>
    </row>
    <row r="193" spans="1:27" ht="6" customHeight="1" thickBot="1">
      <c r="A193" s="28"/>
      <c r="B193" s="60" t="str">
        <f>IF(AA9=TRUE,"θ"," ")</f>
        <v xml:space="preserve"> </v>
      </c>
      <c r="C193" s="61" t="s">
        <v>43</v>
      </c>
      <c r="D193" s="60"/>
      <c r="E193" s="61"/>
      <c r="F193" s="62"/>
      <c r="G193" s="61"/>
      <c r="H193" s="62"/>
      <c r="I193" s="61" t="s">
        <v>43</v>
      </c>
      <c r="J193" s="62"/>
      <c r="K193" s="61" t="s">
        <v>43</v>
      </c>
      <c r="L193" s="62"/>
      <c r="M193" s="61" t="s">
        <v>43</v>
      </c>
      <c r="N193" s="62"/>
      <c r="O193" s="61" t="s">
        <v>43</v>
      </c>
      <c r="P193" s="62"/>
      <c r="Q193" s="61" t="s">
        <v>43</v>
      </c>
      <c r="R193" s="62"/>
      <c r="S193" s="61" t="s">
        <v>43</v>
      </c>
      <c r="T193" s="62"/>
      <c r="U193" s="61" t="s">
        <v>43</v>
      </c>
      <c r="V193" s="62"/>
      <c r="W193" s="61" t="s">
        <v>43</v>
      </c>
      <c r="X193" s="62"/>
      <c r="Y193" s="61" t="s">
        <v>43</v>
      </c>
      <c r="Z193" s="28"/>
      <c r="AA193" s="29"/>
    </row>
  </sheetData>
  <sheetProtection algorithmName="SHA-512" hashValue="D1mwz475LYFdjwmZxVl/lvNkN/6gxcVhu3RBDGcBfYGMcFg9hXV9ZE2UN4Rzv1hpjgg3Im1JkBjo1XCaX4MEVw==" saltValue="8+EMoxz4bP2vQu4YEw1HYw==" spinCount="100000" sheet="1"/>
  <mergeCells count="179">
    <mergeCell ref="W20:Z22"/>
    <mergeCell ref="M20:P22"/>
    <mergeCell ref="C26:F28"/>
    <mergeCell ref="G26:G28"/>
    <mergeCell ref="H26:K28"/>
    <mergeCell ref="L26:L28"/>
    <mergeCell ref="L64:L66"/>
    <mergeCell ref="M64:P66"/>
    <mergeCell ref="H72:I72"/>
    <mergeCell ref="J72:K72"/>
    <mergeCell ref="L72:M72"/>
    <mergeCell ref="N72:O72"/>
    <mergeCell ref="B70:Y71"/>
    <mergeCell ref="R64:U66"/>
    <mergeCell ref="V72:W72"/>
    <mergeCell ref="X72:Y72"/>
    <mergeCell ref="P72:Q72"/>
    <mergeCell ref="T72:U72"/>
    <mergeCell ref="V64:V66"/>
    <mergeCell ref="W64:Z66"/>
    <mergeCell ref="B64:B66"/>
    <mergeCell ref="C64:F66"/>
    <mergeCell ref="G64:G66"/>
    <mergeCell ref="H64:K66"/>
    <mergeCell ref="A35:AA35"/>
    <mergeCell ref="H36:AA37"/>
    <mergeCell ref="W26:Z28"/>
    <mergeCell ref="B26:B28"/>
    <mergeCell ref="B43:B45"/>
    <mergeCell ref="C43:F45"/>
    <mergeCell ref="G43:G45"/>
    <mergeCell ref="H43:K45"/>
    <mergeCell ref="L43:L45"/>
    <mergeCell ref="M43:P45"/>
    <mergeCell ref="V43:V45"/>
    <mergeCell ref="W43:Z45"/>
    <mergeCell ref="W29:Z31"/>
    <mergeCell ref="B29:B31"/>
    <mergeCell ref="G29:G31"/>
    <mergeCell ref="L29:L31"/>
    <mergeCell ref="Q29:Q31"/>
    <mergeCell ref="V29:V31"/>
    <mergeCell ref="C29:F31"/>
    <mergeCell ref="H29:K31"/>
    <mergeCell ref="M29:P31"/>
    <mergeCell ref="R29:U31"/>
    <mergeCell ref="A3:AA3"/>
    <mergeCell ref="R72:S72"/>
    <mergeCell ref="H4:AA5"/>
    <mergeCell ref="B72:C72"/>
    <mergeCell ref="D72:E72"/>
    <mergeCell ref="F72:G72"/>
    <mergeCell ref="V14:V16"/>
    <mergeCell ref="Q17:Q19"/>
    <mergeCell ref="V11:V13"/>
    <mergeCell ref="W11:Z13"/>
    <mergeCell ref="H14:K16"/>
    <mergeCell ref="L14:L16"/>
    <mergeCell ref="M14:P16"/>
    <mergeCell ref="Q14:Q16"/>
    <mergeCell ref="R14:U16"/>
    <mergeCell ref="B17:B19"/>
    <mergeCell ref="H11:K13"/>
    <mergeCell ref="L11:L13"/>
    <mergeCell ref="M11:P13"/>
    <mergeCell ref="Q11:Q13"/>
    <mergeCell ref="R11:U13"/>
    <mergeCell ref="C17:F19"/>
    <mergeCell ref="G17:G19"/>
    <mergeCell ref="Q64:Q66"/>
    <mergeCell ref="B11:B13"/>
    <mergeCell ref="C11:F13"/>
    <mergeCell ref="G11:G13"/>
    <mergeCell ref="B14:B16"/>
    <mergeCell ref="C14:F16"/>
    <mergeCell ref="G14:G16"/>
    <mergeCell ref="W14:Z16"/>
    <mergeCell ref="R17:U19"/>
    <mergeCell ref="V17:V19"/>
    <mergeCell ref="W17:Z19"/>
    <mergeCell ref="M17:P19"/>
    <mergeCell ref="H17:K19"/>
    <mergeCell ref="L17:L19"/>
    <mergeCell ref="B20:B22"/>
    <mergeCell ref="C20:F22"/>
    <mergeCell ref="G20:G22"/>
    <mergeCell ref="H20:K22"/>
    <mergeCell ref="L20:L22"/>
    <mergeCell ref="M23:P25"/>
    <mergeCell ref="Q23:Q25"/>
    <mergeCell ref="R23:U25"/>
    <mergeCell ref="V23:V25"/>
    <mergeCell ref="Q20:Q22"/>
    <mergeCell ref="R20:U22"/>
    <mergeCell ref="V20:V22"/>
    <mergeCell ref="W23:Z25"/>
    <mergeCell ref="B23:B25"/>
    <mergeCell ref="C23:F25"/>
    <mergeCell ref="G23:G25"/>
    <mergeCell ref="H23:K25"/>
    <mergeCell ref="L23:L25"/>
    <mergeCell ref="M26:P28"/>
    <mergeCell ref="Q26:Q28"/>
    <mergeCell ref="R26:U28"/>
    <mergeCell ref="V26:V28"/>
    <mergeCell ref="W46:Z48"/>
    <mergeCell ref="Q43:Q45"/>
    <mergeCell ref="R43:U45"/>
    <mergeCell ref="V52:V54"/>
    <mergeCell ref="W52:Z54"/>
    <mergeCell ref="B49:B51"/>
    <mergeCell ref="C49:F51"/>
    <mergeCell ref="G49:G51"/>
    <mergeCell ref="H49:K51"/>
    <mergeCell ref="L49:L51"/>
    <mergeCell ref="M49:P51"/>
    <mergeCell ref="Q49:Q51"/>
    <mergeCell ref="R49:U51"/>
    <mergeCell ref="V49:V51"/>
    <mergeCell ref="B46:B48"/>
    <mergeCell ref="C46:F48"/>
    <mergeCell ref="G46:G48"/>
    <mergeCell ref="H46:K48"/>
    <mergeCell ref="L46:L48"/>
    <mergeCell ref="M46:P48"/>
    <mergeCell ref="Q46:Q48"/>
    <mergeCell ref="R46:U48"/>
    <mergeCell ref="V46:V48"/>
    <mergeCell ref="B55:B57"/>
    <mergeCell ref="C55:F57"/>
    <mergeCell ref="G55:G57"/>
    <mergeCell ref="H55:K57"/>
    <mergeCell ref="L55:L57"/>
    <mergeCell ref="M55:P57"/>
    <mergeCell ref="Q55:Q57"/>
    <mergeCell ref="R55:U57"/>
    <mergeCell ref="B58:B60"/>
    <mergeCell ref="C58:F60"/>
    <mergeCell ref="G58:G60"/>
    <mergeCell ref="H58:K60"/>
    <mergeCell ref="L58:L60"/>
    <mergeCell ref="M58:P60"/>
    <mergeCell ref="Q58:Q60"/>
    <mergeCell ref="R58:U60"/>
    <mergeCell ref="G52:G54"/>
    <mergeCell ref="H52:K54"/>
    <mergeCell ref="L52:L54"/>
    <mergeCell ref="M52:P54"/>
    <mergeCell ref="Q52:Q54"/>
    <mergeCell ref="R52:U54"/>
    <mergeCell ref="H61:K63"/>
    <mergeCell ref="L61:L63"/>
    <mergeCell ref="M61:P63"/>
    <mergeCell ref="Q61:Q63"/>
    <mergeCell ref="R61:U63"/>
    <mergeCell ref="A10:AA10"/>
    <mergeCell ref="A1:AA2"/>
    <mergeCell ref="V61:V63"/>
    <mergeCell ref="W61:Z63"/>
    <mergeCell ref="V58:V60"/>
    <mergeCell ref="W58:Z60"/>
    <mergeCell ref="B61:B63"/>
    <mergeCell ref="C61:F63"/>
    <mergeCell ref="G61:G63"/>
    <mergeCell ref="A42:AA42"/>
    <mergeCell ref="A4:G4"/>
    <mergeCell ref="A5:G5"/>
    <mergeCell ref="A6:G6"/>
    <mergeCell ref="A33:AA34"/>
    <mergeCell ref="A36:G36"/>
    <mergeCell ref="A37:G37"/>
    <mergeCell ref="A38:G38"/>
    <mergeCell ref="A39:G41"/>
    <mergeCell ref="A7:G9"/>
    <mergeCell ref="W55:Z57"/>
    <mergeCell ref="V55:V57"/>
    <mergeCell ref="W49:Z51"/>
    <mergeCell ref="B52:B54"/>
    <mergeCell ref="C52:F54"/>
  </mergeCells>
  <phoneticPr fontId="1"/>
  <pageMargins left="0.51181102362204722" right="0.31496062992125984" top="0.74803149606299213" bottom="0.55118110236220474"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5158" r:id="rId4" name="Check Box 38">
              <controlPr locked="0" defaultSize="0" autoFill="0" autoLine="0" autoPict="0">
                <anchor moveWithCells="1">
                  <from>
                    <xdr:col>7</xdr:col>
                    <xdr:colOff>9525</xdr:colOff>
                    <xdr:row>4</xdr:row>
                    <xdr:rowOff>171450</xdr:rowOff>
                  </from>
                  <to>
                    <xdr:col>8</xdr:col>
                    <xdr:colOff>76200</xdr:colOff>
                    <xdr:row>6</xdr:row>
                    <xdr:rowOff>0</xdr:rowOff>
                  </to>
                </anchor>
              </controlPr>
            </control>
          </mc:Choice>
        </mc:AlternateContent>
        <mc:AlternateContent xmlns:mc="http://schemas.openxmlformats.org/markup-compatibility/2006">
          <mc:Choice Requires="x14">
            <control shapeId="5159" r:id="rId5" name="Check Box 39">
              <controlPr locked="0" defaultSize="0" autoFill="0" autoLine="0" autoPict="0">
                <anchor moveWithCells="1">
                  <from>
                    <xdr:col>9</xdr:col>
                    <xdr:colOff>38100</xdr:colOff>
                    <xdr:row>5</xdr:row>
                    <xdr:rowOff>28575</xdr:rowOff>
                  </from>
                  <to>
                    <xdr:col>10</xdr:col>
                    <xdr:colOff>133350</xdr:colOff>
                    <xdr:row>6</xdr:row>
                    <xdr:rowOff>0</xdr:rowOff>
                  </to>
                </anchor>
              </controlPr>
            </control>
          </mc:Choice>
        </mc:AlternateContent>
        <mc:AlternateContent xmlns:mc="http://schemas.openxmlformats.org/markup-compatibility/2006">
          <mc:Choice Requires="x14">
            <control shapeId="5160" r:id="rId6" name="Check Box 40">
              <controlPr locked="0" defaultSize="0" autoFill="0" autoLine="0" autoPict="0">
                <anchor moveWithCells="1">
                  <from>
                    <xdr:col>11</xdr:col>
                    <xdr:colOff>19050</xdr:colOff>
                    <xdr:row>5</xdr:row>
                    <xdr:rowOff>19050</xdr:rowOff>
                  </from>
                  <to>
                    <xdr:col>12</xdr:col>
                    <xdr:colOff>66675</xdr:colOff>
                    <xdr:row>6</xdr:row>
                    <xdr:rowOff>0</xdr:rowOff>
                  </to>
                </anchor>
              </controlPr>
            </control>
          </mc:Choice>
        </mc:AlternateContent>
        <mc:AlternateContent xmlns:mc="http://schemas.openxmlformats.org/markup-compatibility/2006">
          <mc:Choice Requires="x14">
            <control shapeId="5161" r:id="rId7" name="Check Box 41">
              <controlPr locked="0" defaultSize="0" autoFill="0" autoLine="0" autoPict="0">
                <anchor moveWithCells="1">
                  <from>
                    <xdr:col>13</xdr:col>
                    <xdr:colOff>9525</xdr:colOff>
                    <xdr:row>5</xdr:row>
                    <xdr:rowOff>28575</xdr:rowOff>
                  </from>
                  <to>
                    <xdr:col>14</xdr:col>
                    <xdr:colOff>57150</xdr:colOff>
                    <xdr:row>6</xdr:row>
                    <xdr:rowOff>9525</xdr:rowOff>
                  </to>
                </anchor>
              </controlPr>
            </control>
          </mc:Choice>
        </mc:AlternateContent>
        <mc:AlternateContent xmlns:mc="http://schemas.openxmlformats.org/markup-compatibility/2006">
          <mc:Choice Requires="x14">
            <control shapeId="5162" r:id="rId8" name="Check Box 42">
              <controlPr locked="0" defaultSize="0" autoFill="0" autoLine="0" autoPict="0">
                <anchor moveWithCells="1">
                  <from>
                    <xdr:col>15</xdr:col>
                    <xdr:colOff>9525</xdr:colOff>
                    <xdr:row>5</xdr:row>
                    <xdr:rowOff>19050</xdr:rowOff>
                  </from>
                  <to>
                    <xdr:col>16</xdr:col>
                    <xdr:colOff>57150</xdr:colOff>
                    <xdr:row>6</xdr:row>
                    <xdr:rowOff>0</xdr:rowOff>
                  </to>
                </anchor>
              </controlPr>
            </control>
          </mc:Choice>
        </mc:AlternateContent>
        <mc:AlternateContent xmlns:mc="http://schemas.openxmlformats.org/markup-compatibility/2006">
          <mc:Choice Requires="x14">
            <control shapeId="5163" r:id="rId9" name="Check Box 43">
              <controlPr locked="0" defaultSize="0" autoFill="0" autoLine="0" autoPict="0">
                <anchor moveWithCells="1">
                  <from>
                    <xdr:col>16</xdr:col>
                    <xdr:colOff>238125</xdr:colOff>
                    <xdr:row>5</xdr:row>
                    <xdr:rowOff>28575</xdr:rowOff>
                  </from>
                  <to>
                    <xdr:col>18</xdr:col>
                    <xdr:colOff>19050</xdr:colOff>
                    <xdr:row>6</xdr:row>
                    <xdr:rowOff>9525</xdr:rowOff>
                  </to>
                </anchor>
              </controlPr>
            </control>
          </mc:Choice>
        </mc:AlternateContent>
        <mc:AlternateContent xmlns:mc="http://schemas.openxmlformats.org/markup-compatibility/2006">
          <mc:Choice Requires="x14">
            <control shapeId="5164" r:id="rId10" name="Check Box 44">
              <controlPr locked="0" defaultSize="0" autoFill="0" autoLine="0" autoPict="0">
                <anchor moveWithCells="1">
                  <from>
                    <xdr:col>19</xdr:col>
                    <xdr:colOff>0</xdr:colOff>
                    <xdr:row>5</xdr:row>
                    <xdr:rowOff>19050</xdr:rowOff>
                  </from>
                  <to>
                    <xdr:col>20</xdr:col>
                    <xdr:colOff>47625</xdr:colOff>
                    <xdr:row>6</xdr:row>
                    <xdr:rowOff>0</xdr:rowOff>
                  </to>
                </anchor>
              </controlPr>
            </control>
          </mc:Choice>
        </mc:AlternateContent>
        <mc:AlternateContent xmlns:mc="http://schemas.openxmlformats.org/markup-compatibility/2006">
          <mc:Choice Requires="x14">
            <control shapeId="5165" r:id="rId11" name="Check Box 45">
              <controlPr locked="0" defaultSize="0" autoFill="0" autoLine="0" autoPict="0">
                <anchor moveWithCells="1">
                  <from>
                    <xdr:col>21</xdr:col>
                    <xdr:colOff>19050</xdr:colOff>
                    <xdr:row>5</xdr:row>
                    <xdr:rowOff>9525</xdr:rowOff>
                  </from>
                  <to>
                    <xdr:col>22</xdr:col>
                    <xdr:colOff>66675</xdr:colOff>
                    <xdr:row>5</xdr:row>
                    <xdr:rowOff>161925</xdr:rowOff>
                  </to>
                </anchor>
              </controlPr>
            </control>
          </mc:Choice>
        </mc:AlternateContent>
        <mc:AlternateContent xmlns:mc="http://schemas.openxmlformats.org/markup-compatibility/2006">
          <mc:Choice Requires="x14">
            <control shapeId="5166" r:id="rId12" name="Check Box 46">
              <controlPr locked="0" defaultSize="0" autoFill="0" autoLine="0" autoPict="0">
                <anchor moveWithCells="1">
                  <from>
                    <xdr:col>23</xdr:col>
                    <xdr:colOff>28575</xdr:colOff>
                    <xdr:row>5</xdr:row>
                    <xdr:rowOff>9525</xdr:rowOff>
                  </from>
                  <to>
                    <xdr:col>24</xdr:col>
                    <xdr:colOff>76200</xdr:colOff>
                    <xdr:row>5</xdr:row>
                    <xdr:rowOff>161925</xdr:rowOff>
                  </to>
                </anchor>
              </controlPr>
            </control>
          </mc:Choice>
        </mc:AlternateContent>
        <mc:AlternateContent xmlns:mc="http://schemas.openxmlformats.org/markup-compatibility/2006">
          <mc:Choice Requires="x14">
            <control shapeId="5167" r:id="rId13" name="Check Box 47">
              <controlPr locked="0" defaultSize="0" autoFill="0" autoLine="0" autoPict="0">
                <anchor moveWithCells="1">
                  <from>
                    <xdr:col>24</xdr:col>
                    <xdr:colOff>228600</xdr:colOff>
                    <xdr:row>5</xdr:row>
                    <xdr:rowOff>19050</xdr:rowOff>
                  </from>
                  <to>
                    <xdr:col>26</xdr:col>
                    <xdr:colOff>9525</xdr:colOff>
                    <xdr:row>6</xdr:row>
                    <xdr:rowOff>0</xdr:rowOff>
                  </to>
                </anchor>
              </controlPr>
            </control>
          </mc:Choice>
        </mc:AlternateContent>
        <mc:AlternateContent xmlns:mc="http://schemas.openxmlformats.org/markup-compatibility/2006">
          <mc:Choice Requires="x14">
            <control shapeId="5168" r:id="rId14" name="Check Box 48">
              <controlPr locked="0" defaultSize="0" autoFill="0" autoLine="0" autoPict="0">
                <anchor moveWithCells="1">
                  <from>
                    <xdr:col>7</xdr:col>
                    <xdr:colOff>9525</xdr:colOff>
                    <xdr:row>5</xdr:row>
                    <xdr:rowOff>171450</xdr:rowOff>
                  </from>
                  <to>
                    <xdr:col>8</xdr:col>
                    <xdr:colOff>76200</xdr:colOff>
                    <xdr:row>7</xdr:row>
                    <xdr:rowOff>9525</xdr:rowOff>
                  </to>
                </anchor>
              </controlPr>
            </control>
          </mc:Choice>
        </mc:AlternateContent>
        <mc:AlternateContent xmlns:mc="http://schemas.openxmlformats.org/markup-compatibility/2006">
          <mc:Choice Requires="x14">
            <control shapeId="5169" r:id="rId15" name="Check Box 49">
              <controlPr locked="0" defaultSize="0" autoFill="0" autoLine="0" autoPict="0">
                <anchor moveWithCells="1">
                  <from>
                    <xdr:col>9</xdr:col>
                    <xdr:colOff>38100</xdr:colOff>
                    <xdr:row>6</xdr:row>
                    <xdr:rowOff>28575</xdr:rowOff>
                  </from>
                  <to>
                    <xdr:col>10</xdr:col>
                    <xdr:colOff>133350</xdr:colOff>
                    <xdr:row>7</xdr:row>
                    <xdr:rowOff>0</xdr:rowOff>
                  </to>
                </anchor>
              </controlPr>
            </control>
          </mc:Choice>
        </mc:AlternateContent>
        <mc:AlternateContent xmlns:mc="http://schemas.openxmlformats.org/markup-compatibility/2006">
          <mc:Choice Requires="x14">
            <control shapeId="5170" r:id="rId16" name="Check Box 50">
              <controlPr locked="0" defaultSize="0" autoFill="0" autoLine="0" autoPict="0">
                <anchor moveWithCells="1">
                  <from>
                    <xdr:col>11</xdr:col>
                    <xdr:colOff>19050</xdr:colOff>
                    <xdr:row>6</xdr:row>
                    <xdr:rowOff>19050</xdr:rowOff>
                  </from>
                  <to>
                    <xdr:col>12</xdr:col>
                    <xdr:colOff>66675</xdr:colOff>
                    <xdr:row>7</xdr:row>
                    <xdr:rowOff>0</xdr:rowOff>
                  </to>
                </anchor>
              </controlPr>
            </control>
          </mc:Choice>
        </mc:AlternateContent>
        <mc:AlternateContent xmlns:mc="http://schemas.openxmlformats.org/markup-compatibility/2006">
          <mc:Choice Requires="x14">
            <control shapeId="5171" r:id="rId17" name="Check Box 51">
              <controlPr locked="0" defaultSize="0" autoFill="0" autoLine="0" autoPict="0">
                <anchor moveWithCells="1">
                  <from>
                    <xdr:col>13</xdr:col>
                    <xdr:colOff>9525</xdr:colOff>
                    <xdr:row>6</xdr:row>
                    <xdr:rowOff>28575</xdr:rowOff>
                  </from>
                  <to>
                    <xdr:col>14</xdr:col>
                    <xdr:colOff>57150</xdr:colOff>
                    <xdr:row>7</xdr:row>
                    <xdr:rowOff>9525</xdr:rowOff>
                  </to>
                </anchor>
              </controlPr>
            </control>
          </mc:Choice>
        </mc:AlternateContent>
        <mc:AlternateContent xmlns:mc="http://schemas.openxmlformats.org/markup-compatibility/2006">
          <mc:Choice Requires="x14">
            <control shapeId="5172" r:id="rId18" name="Check Box 52">
              <controlPr locked="0" defaultSize="0" autoFill="0" autoLine="0" autoPict="0">
                <anchor moveWithCells="1">
                  <from>
                    <xdr:col>15</xdr:col>
                    <xdr:colOff>9525</xdr:colOff>
                    <xdr:row>6</xdr:row>
                    <xdr:rowOff>19050</xdr:rowOff>
                  </from>
                  <to>
                    <xdr:col>16</xdr:col>
                    <xdr:colOff>57150</xdr:colOff>
                    <xdr:row>7</xdr:row>
                    <xdr:rowOff>0</xdr:rowOff>
                  </to>
                </anchor>
              </controlPr>
            </control>
          </mc:Choice>
        </mc:AlternateContent>
        <mc:AlternateContent xmlns:mc="http://schemas.openxmlformats.org/markup-compatibility/2006">
          <mc:Choice Requires="x14">
            <control shapeId="5173" r:id="rId19" name="Check Box 53">
              <controlPr locked="0" defaultSize="0" autoFill="0" autoLine="0" autoPict="0">
                <anchor moveWithCells="1">
                  <from>
                    <xdr:col>16</xdr:col>
                    <xdr:colOff>238125</xdr:colOff>
                    <xdr:row>6</xdr:row>
                    <xdr:rowOff>28575</xdr:rowOff>
                  </from>
                  <to>
                    <xdr:col>18</xdr:col>
                    <xdr:colOff>19050</xdr:colOff>
                    <xdr:row>7</xdr:row>
                    <xdr:rowOff>9525</xdr:rowOff>
                  </to>
                </anchor>
              </controlPr>
            </control>
          </mc:Choice>
        </mc:AlternateContent>
        <mc:AlternateContent xmlns:mc="http://schemas.openxmlformats.org/markup-compatibility/2006">
          <mc:Choice Requires="x14">
            <control shapeId="5174" r:id="rId20" name="Check Box 54">
              <controlPr locked="0" defaultSize="0" autoFill="0" autoLine="0" autoPict="0">
                <anchor moveWithCells="1">
                  <from>
                    <xdr:col>19</xdr:col>
                    <xdr:colOff>0</xdr:colOff>
                    <xdr:row>6</xdr:row>
                    <xdr:rowOff>19050</xdr:rowOff>
                  </from>
                  <to>
                    <xdr:col>20</xdr:col>
                    <xdr:colOff>47625</xdr:colOff>
                    <xdr:row>7</xdr:row>
                    <xdr:rowOff>0</xdr:rowOff>
                  </to>
                </anchor>
              </controlPr>
            </control>
          </mc:Choice>
        </mc:AlternateContent>
        <mc:AlternateContent xmlns:mc="http://schemas.openxmlformats.org/markup-compatibility/2006">
          <mc:Choice Requires="x14">
            <control shapeId="5175" r:id="rId21" name="Check Box 55">
              <controlPr locked="0" defaultSize="0" autoFill="0" autoLine="0" autoPict="0">
                <anchor moveWithCells="1">
                  <from>
                    <xdr:col>21</xdr:col>
                    <xdr:colOff>19050</xdr:colOff>
                    <xdr:row>6</xdr:row>
                    <xdr:rowOff>9525</xdr:rowOff>
                  </from>
                  <to>
                    <xdr:col>22</xdr:col>
                    <xdr:colOff>66675</xdr:colOff>
                    <xdr:row>6</xdr:row>
                    <xdr:rowOff>161925</xdr:rowOff>
                  </to>
                </anchor>
              </controlPr>
            </control>
          </mc:Choice>
        </mc:AlternateContent>
        <mc:AlternateContent xmlns:mc="http://schemas.openxmlformats.org/markup-compatibility/2006">
          <mc:Choice Requires="x14">
            <control shapeId="5176" r:id="rId22" name="Check Box 56">
              <controlPr locked="0" defaultSize="0" autoFill="0" autoLine="0" autoPict="0">
                <anchor moveWithCells="1">
                  <from>
                    <xdr:col>23</xdr:col>
                    <xdr:colOff>28575</xdr:colOff>
                    <xdr:row>6</xdr:row>
                    <xdr:rowOff>9525</xdr:rowOff>
                  </from>
                  <to>
                    <xdr:col>24</xdr:col>
                    <xdr:colOff>76200</xdr:colOff>
                    <xdr:row>6</xdr:row>
                    <xdr:rowOff>161925</xdr:rowOff>
                  </to>
                </anchor>
              </controlPr>
            </control>
          </mc:Choice>
        </mc:AlternateContent>
        <mc:AlternateContent xmlns:mc="http://schemas.openxmlformats.org/markup-compatibility/2006">
          <mc:Choice Requires="x14">
            <control shapeId="5177" r:id="rId23" name="Check Box 57">
              <controlPr locked="0" defaultSize="0" autoFill="0" autoLine="0" autoPict="0">
                <anchor moveWithCells="1">
                  <from>
                    <xdr:col>24</xdr:col>
                    <xdr:colOff>228600</xdr:colOff>
                    <xdr:row>6</xdr:row>
                    <xdr:rowOff>19050</xdr:rowOff>
                  </from>
                  <to>
                    <xdr:col>26</xdr:col>
                    <xdr:colOff>9525</xdr:colOff>
                    <xdr:row>7</xdr:row>
                    <xdr:rowOff>0</xdr:rowOff>
                  </to>
                </anchor>
              </controlPr>
            </control>
          </mc:Choice>
        </mc:AlternateContent>
        <mc:AlternateContent xmlns:mc="http://schemas.openxmlformats.org/markup-compatibility/2006">
          <mc:Choice Requires="x14">
            <control shapeId="5178" r:id="rId24" name="Check Box 58">
              <controlPr locked="0" defaultSize="0" autoFill="0" autoLine="0" autoPict="0">
                <anchor moveWithCells="1">
                  <from>
                    <xdr:col>7</xdr:col>
                    <xdr:colOff>9525</xdr:colOff>
                    <xdr:row>6</xdr:row>
                    <xdr:rowOff>171450</xdr:rowOff>
                  </from>
                  <to>
                    <xdr:col>8</xdr:col>
                    <xdr:colOff>76200</xdr:colOff>
                    <xdr:row>8</xdr:row>
                    <xdr:rowOff>9525</xdr:rowOff>
                  </to>
                </anchor>
              </controlPr>
            </control>
          </mc:Choice>
        </mc:AlternateContent>
        <mc:AlternateContent xmlns:mc="http://schemas.openxmlformats.org/markup-compatibility/2006">
          <mc:Choice Requires="x14">
            <control shapeId="5179" r:id="rId25" name="Check Box 59">
              <controlPr locked="0" defaultSize="0" autoFill="0" autoLine="0" autoPict="0">
                <anchor moveWithCells="1">
                  <from>
                    <xdr:col>9</xdr:col>
                    <xdr:colOff>38100</xdr:colOff>
                    <xdr:row>7</xdr:row>
                    <xdr:rowOff>28575</xdr:rowOff>
                  </from>
                  <to>
                    <xdr:col>10</xdr:col>
                    <xdr:colOff>133350</xdr:colOff>
                    <xdr:row>8</xdr:row>
                    <xdr:rowOff>0</xdr:rowOff>
                  </to>
                </anchor>
              </controlPr>
            </control>
          </mc:Choice>
        </mc:AlternateContent>
        <mc:AlternateContent xmlns:mc="http://schemas.openxmlformats.org/markup-compatibility/2006">
          <mc:Choice Requires="x14">
            <control shapeId="5180" r:id="rId26" name="Check Box 60">
              <controlPr locked="0" defaultSize="0" autoFill="0" autoLine="0" autoPict="0">
                <anchor moveWithCells="1">
                  <from>
                    <xdr:col>11</xdr:col>
                    <xdr:colOff>19050</xdr:colOff>
                    <xdr:row>7</xdr:row>
                    <xdr:rowOff>19050</xdr:rowOff>
                  </from>
                  <to>
                    <xdr:col>12</xdr:col>
                    <xdr:colOff>66675</xdr:colOff>
                    <xdr:row>8</xdr:row>
                    <xdr:rowOff>0</xdr:rowOff>
                  </to>
                </anchor>
              </controlPr>
            </control>
          </mc:Choice>
        </mc:AlternateContent>
        <mc:AlternateContent xmlns:mc="http://schemas.openxmlformats.org/markup-compatibility/2006">
          <mc:Choice Requires="x14">
            <control shapeId="5181" r:id="rId27" name="Check Box 61">
              <controlPr locked="0" defaultSize="0" autoFill="0" autoLine="0" autoPict="0">
                <anchor moveWithCells="1">
                  <from>
                    <xdr:col>13</xdr:col>
                    <xdr:colOff>9525</xdr:colOff>
                    <xdr:row>7</xdr:row>
                    <xdr:rowOff>28575</xdr:rowOff>
                  </from>
                  <to>
                    <xdr:col>14</xdr:col>
                    <xdr:colOff>57150</xdr:colOff>
                    <xdr:row>8</xdr:row>
                    <xdr:rowOff>9525</xdr:rowOff>
                  </to>
                </anchor>
              </controlPr>
            </control>
          </mc:Choice>
        </mc:AlternateContent>
        <mc:AlternateContent xmlns:mc="http://schemas.openxmlformats.org/markup-compatibility/2006">
          <mc:Choice Requires="x14">
            <control shapeId="5182" r:id="rId28" name="Check Box 62">
              <controlPr locked="0" defaultSize="0" autoFill="0" autoLine="0" autoPict="0">
                <anchor moveWithCells="1">
                  <from>
                    <xdr:col>15</xdr:col>
                    <xdr:colOff>9525</xdr:colOff>
                    <xdr:row>7</xdr:row>
                    <xdr:rowOff>19050</xdr:rowOff>
                  </from>
                  <to>
                    <xdr:col>16</xdr:col>
                    <xdr:colOff>57150</xdr:colOff>
                    <xdr:row>8</xdr:row>
                    <xdr:rowOff>0</xdr:rowOff>
                  </to>
                </anchor>
              </controlPr>
            </control>
          </mc:Choice>
        </mc:AlternateContent>
        <mc:AlternateContent xmlns:mc="http://schemas.openxmlformats.org/markup-compatibility/2006">
          <mc:Choice Requires="x14">
            <control shapeId="5183" r:id="rId29" name="Check Box 63">
              <controlPr locked="0" defaultSize="0" autoFill="0" autoLine="0" autoPict="0">
                <anchor moveWithCells="1">
                  <from>
                    <xdr:col>16</xdr:col>
                    <xdr:colOff>238125</xdr:colOff>
                    <xdr:row>7</xdr:row>
                    <xdr:rowOff>28575</xdr:rowOff>
                  </from>
                  <to>
                    <xdr:col>18</xdr:col>
                    <xdr:colOff>19050</xdr:colOff>
                    <xdr:row>8</xdr:row>
                    <xdr:rowOff>9525</xdr:rowOff>
                  </to>
                </anchor>
              </controlPr>
            </control>
          </mc:Choice>
        </mc:AlternateContent>
        <mc:AlternateContent xmlns:mc="http://schemas.openxmlformats.org/markup-compatibility/2006">
          <mc:Choice Requires="x14">
            <control shapeId="5184" r:id="rId30" name="Check Box 64">
              <controlPr locked="0" defaultSize="0" autoFill="0" autoLine="0" autoPict="0">
                <anchor moveWithCells="1">
                  <from>
                    <xdr:col>19</xdr:col>
                    <xdr:colOff>0</xdr:colOff>
                    <xdr:row>7</xdr:row>
                    <xdr:rowOff>19050</xdr:rowOff>
                  </from>
                  <to>
                    <xdr:col>20</xdr:col>
                    <xdr:colOff>47625</xdr:colOff>
                    <xdr:row>8</xdr:row>
                    <xdr:rowOff>0</xdr:rowOff>
                  </to>
                </anchor>
              </controlPr>
            </control>
          </mc:Choice>
        </mc:AlternateContent>
        <mc:AlternateContent xmlns:mc="http://schemas.openxmlformats.org/markup-compatibility/2006">
          <mc:Choice Requires="x14">
            <control shapeId="5185" r:id="rId31" name="Check Box 65">
              <controlPr locked="0" defaultSize="0" autoFill="0" autoLine="0" autoPict="0">
                <anchor moveWithCells="1">
                  <from>
                    <xdr:col>21</xdr:col>
                    <xdr:colOff>19050</xdr:colOff>
                    <xdr:row>7</xdr:row>
                    <xdr:rowOff>9525</xdr:rowOff>
                  </from>
                  <to>
                    <xdr:col>22</xdr:col>
                    <xdr:colOff>66675</xdr:colOff>
                    <xdr:row>7</xdr:row>
                    <xdr:rowOff>161925</xdr:rowOff>
                  </to>
                </anchor>
              </controlPr>
            </control>
          </mc:Choice>
        </mc:AlternateContent>
        <mc:AlternateContent xmlns:mc="http://schemas.openxmlformats.org/markup-compatibility/2006">
          <mc:Choice Requires="x14">
            <control shapeId="5186" r:id="rId32" name="Check Box 66">
              <controlPr locked="0" defaultSize="0" autoFill="0" autoLine="0" autoPict="0">
                <anchor moveWithCells="1">
                  <from>
                    <xdr:col>23</xdr:col>
                    <xdr:colOff>28575</xdr:colOff>
                    <xdr:row>7</xdr:row>
                    <xdr:rowOff>9525</xdr:rowOff>
                  </from>
                  <to>
                    <xdr:col>24</xdr:col>
                    <xdr:colOff>76200</xdr:colOff>
                    <xdr:row>7</xdr:row>
                    <xdr:rowOff>161925</xdr:rowOff>
                  </to>
                </anchor>
              </controlPr>
            </control>
          </mc:Choice>
        </mc:AlternateContent>
        <mc:AlternateContent xmlns:mc="http://schemas.openxmlformats.org/markup-compatibility/2006">
          <mc:Choice Requires="x14">
            <control shapeId="5187" r:id="rId33" name="Check Box 67">
              <controlPr locked="0" defaultSize="0" autoFill="0" autoLine="0" autoPict="0">
                <anchor moveWithCells="1">
                  <from>
                    <xdr:col>24</xdr:col>
                    <xdr:colOff>228600</xdr:colOff>
                    <xdr:row>7</xdr:row>
                    <xdr:rowOff>19050</xdr:rowOff>
                  </from>
                  <to>
                    <xdr:col>26</xdr:col>
                    <xdr:colOff>9525</xdr:colOff>
                    <xdr:row>8</xdr:row>
                    <xdr:rowOff>0</xdr:rowOff>
                  </to>
                </anchor>
              </controlPr>
            </control>
          </mc:Choice>
        </mc:AlternateContent>
        <mc:AlternateContent xmlns:mc="http://schemas.openxmlformats.org/markup-compatibility/2006">
          <mc:Choice Requires="x14">
            <control shapeId="5314" r:id="rId34" name="Check Box 194">
              <controlPr locked="0" defaultSize="0" autoFill="0" autoLine="0" autoPict="0">
                <anchor moveWithCells="1">
                  <from>
                    <xdr:col>7</xdr:col>
                    <xdr:colOff>19050</xdr:colOff>
                    <xdr:row>37</xdr:row>
                    <xdr:rowOff>9525</xdr:rowOff>
                  </from>
                  <to>
                    <xdr:col>8</xdr:col>
                    <xdr:colOff>85725</xdr:colOff>
                    <xdr:row>38</xdr:row>
                    <xdr:rowOff>28575</xdr:rowOff>
                  </to>
                </anchor>
              </controlPr>
            </control>
          </mc:Choice>
        </mc:AlternateContent>
        <mc:AlternateContent xmlns:mc="http://schemas.openxmlformats.org/markup-compatibility/2006">
          <mc:Choice Requires="x14">
            <control shapeId="5315" r:id="rId35" name="Check Box 195">
              <controlPr locked="0" defaultSize="0" autoFill="0" autoLine="0" autoPict="0">
                <anchor moveWithCells="1">
                  <from>
                    <xdr:col>9</xdr:col>
                    <xdr:colOff>38100</xdr:colOff>
                    <xdr:row>37</xdr:row>
                    <xdr:rowOff>28575</xdr:rowOff>
                  </from>
                  <to>
                    <xdr:col>10</xdr:col>
                    <xdr:colOff>133350</xdr:colOff>
                    <xdr:row>38</xdr:row>
                    <xdr:rowOff>0</xdr:rowOff>
                  </to>
                </anchor>
              </controlPr>
            </control>
          </mc:Choice>
        </mc:AlternateContent>
        <mc:AlternateContent xmlns:mc="http://schemas.openxmlformats.org/markup-compatibility/2006">
          <mc:Choice Requires="x14">
            <control shapeId="5316" r:id="rId36" name="Check Box 196">
              <controlPr locked="0" defaultSize="0" autoFill="0" autoLine="0" autoPict="0">
                <anchor moveWithCells="1">
                  <from>
                    <xdr:col>11</xdr:col>
                    <xdr:colOff>19050</xdr:colOff>
                    <xdr:row>37</xdr:row>
                    <xdr:rowOff>19050</xdr:rowOff>
                  </from>
                  <to>
                    <xdr:col>12</xdr:col>
                    <xdr:colOff>66675</xdr:colOff>
                    <xdr:row>38</xdr:row>
                    <xdr:rowOff>0</xdr:rowOff>
                  </to>
                </anchor>
              </controlPr>
            </control>
          </mc:Choice>
        </mc:AlternateContent>
        <mc:AlternateContent xmlns:mc="http://schemas.openxmlformats.org/markup-compatibility/2006">
          <mc:Choice Requires="x14">
            <control shapeId="5317" r:id="rId37" name="Check Box 197">
              <controlPr locked="0" defaultSize="0" autoFill="0" autoLine="0" autoPict="0">
                <anchor moveWithCells="1">
                  <from>
                    <xdr:col>13</xdr:col>
                    <xdr:colOff>9525</xdr:colOff>
                    <xdr:row>37</xdr:row>
                    <xdr:rowOff>28575</xdr:rowOff>
                  </from>
                  <to>
                    <xdr:col>14</xdr:col>
                    <xdr:colOff>57150</xdr:colOff>
                    <xdr:row>38</xdr:row>
                    <xdr:rowOff>9525</xdr:rowOff>
                  </to>
                </anchor>
              </controlPr>
            </control>
          </mc:Choice>
        </mc:AlternateContent>
        <mc:AlternateContent xmlns:mc="http://schemas.openxmlformats.org/markup-compatibility/2006">
          <mc:Choice Requires="x14">
            <control shapeId="5318" r:id="rId38" name="Check Box 198">
              <controlPr locked="0" defaultSize="0" autoFill="0" autoLine="0" autoPict="0">
                <anchor moveWithCells="1">
                  <from>
                    <xdr:col>15</xdr:col>
                    <xdr:colOff>9525</xdr:colOff>
                    <xdr:row>37</xdr:row>
                    <xdr:rowOff>19050</xdr:rowOff>
                  </from>
                  <to>
                    <xdr:col>16</xdr:col>
                    <xdr:colOff>57150</xdr:colOff>
                    <xdr:row>38</xdr:row>
                    <xdr:rowOff>0</xdr:rowOff>
                  </to>
                </anchor>
              </controlPr>
            </control>
          </mc:Choice>
        </mc:AlternateContent>
        <mc:AlternateContent xmlns:mc="http://schemas.openxmlformats.org/markup-compatibility/2006">
          <mc:Choice Requires="x14">
            <control shapeId="5319" r:id="rId39" name="Check Box 199">
              <controlPr locked="0" defaultSize="0" autoFill="0" autoLine="0" autoPict="0">
                <anchor moveWithCells="1">
                  <from>
                    <xdr:col>16</xdr:col>
                    <xdr:colOff>238125</xdr:colOff>
                    <xdr:row>37</xdr:row>
                    <xdr:rowOff>28575</xdr:rowOff>
                  </from>
                  <to>
                    <xdr:col>18</xdr:col>
                    <xdr:colOff>19050</xdr:colOff>
                    <xdr:row>38</xdr:row>
                    <xdr:rowOff>9525</xdr:rowOff>
                  </to>
                </anchor>
              </controlPr>
            </control>
          </mc:Choice>
        </mc:AlternateContent>
        <mc:AlternateContent xmlns:mc="http://schemas.openxmlformats.org/markup-compatibility/2006">
          <mc:Choice Requires="x14">
            <control shapeId="5320" r:id="rId40" name="Check Box 200">
              <controlPr locked="0" defaultSize="0" autoFill="0" autoLine="0" autoPict="0">
                <anchor moveWithCells="1">
                  <from>
                    <xdr:col>19</xdr:col>
                    <xdr:colOff>38100</xdr:colOff>
                    <xdr:row>37</xdr:row>
                    <xdr:rowOff>38100</xdr:rowOff>
                  </from>
                  <to>
                    <xdr:col>20</xdr:col>
                    <xdr:colOff>161925</xdr:colOff>
                    <xdr:row>37</xdr:row>
                    <xdr:rowOff>152400</xdr:rowOff>
                  </to>
                </anchor>
              </controlPr>
            </control>
          </mc:Choice>
        </mc:AlternateContent>
        <mc:AlternateContent xmlns:mc="http://schemas.openxmlformats.org/markup-compatibility/2006">
          <mc:Choice Requires="x14">
            <control shapeId="5321" r:id="rId41" name="Check Box 201">
              <controlPr locked="0" defaultSize="0" autoFill="0" autoLine="0" autoPict="0">
                <anchor moveWithCells="1">
                  <from>
                    <xdr:col>21</xdr:col>
                    <xdr:colOff>19050</xdr:colOff>
                    <xdr:row>37</xdr:row>
                    <xdr:rowOff>9525</xdr:rowOff>
                  </from>
                  <to>
                    <xdr:col>22</xdr:col>
                    <xdr:colOff>66675</xdr:colOff>
                    <xdr:row>37</xdr:row>
                    <xdr:rowOff>161925</xdr:rowOff>
                  </to>
                </anchor>
              </controlPr>
            </control>
          </mc:Choice>
        </mc:AlternateContent>
        <mc:AlternateContent xmlns:mc="http://schemas.openxmlformats.org/markup-compatibility/2006">
          <mc:Choice Requires="x14">
            <control shapeId="5322" r:id="rId42" name="Check Box 202">
              <controlPr locked="0" defaultSize="0" autoFill="0" autoLine="0" autoPict="0">
                <anchor moveWithCells="1">
                  <from>
                    <xdr:col>23</xdr:col>
                    <xdr:colOff>28575</xdr:colOff>
                    <xdr:row>37</xdr:row>
                    <xdr:rowOff>9525</xdr:rowOff>
                  </from>
                  <to>
                    <xdr:col>24</xdr:col>
                    <xdr:colOff>76200</xdr:colOff>
                    <xdr:row>37</xdr:row>
                    <xdr:rowOff>161925</xdr:rowOff>
                  </to>
                </anchor>
              </controlPr>
            </control>
          </mc:Choice>
        </mc:AlternateContent>
        <mc:AlternateContent xmlns:mc="http://schemas.openxmlformats.org/markup-compatibility/2006">
          <mc:Choice Requires="x14">
            <control shapeId="5323" r:id="rId43" name="Check Box 203">
              <controlPr locked="0" defaultSize="0" autoFill="0" autoLine="0" autoPict="0">
                <anchor moveWithCells="1">
                  <from>
                    <xdr:col>24</xdr:col>
                    <xdr:colOff>228600</xdr:colOff>
                    <xdr:row>37</xdr:row>
                    <xdr:rowOff>19050</xdr:rowOff>
                  </from>
                  <to>
                    <xdr:col>26</xdr:col>
                    <xdr:colOff>9525</xdr:colOff>
                    <xdr:row>38</xdr:row>
                    <xdr:rowOff>0</xdr:rowOff>
                  </to>
                </anchor>
              </controlPr>
            </control>
          </mc:Choice>
        </mc:AlternateContent>
        <mc:AlternateContent xmlns:mc="http://schemas.openxmlformats.org/markup-compatibility/2006">
          <mc:Choice Requires="x14">
            <control shapeId="5324" r:id="rId44" name="Check Box 204">
              <controlPr locked="0" defaultSize="0" autoFill="0" autoLine="0" autoPict="0">
                <anchor moveWithCells="1">
                  <from>
                    <xdr:col>7</xdr:col>
                    <xdr:colOff>9525</xdr:colOff>
                    <xdr:row>37</xdr:row>
                    <xdr:rowOff>171450</xdr:rowOff>
                  </from>
                  <to>
                    <xdr:col>8</xdr:col>
                    <xdr:colOff>76200</xdr:colOff>
                    <xdr:row>39</xdr:row>
                    <xdr:rowOff>9525</xdr:rowOff>
                  </to>
                </anchor>
              </controlPr>
            </control>
          </mc:Choice>
        </mc:AlternateContent>
        <mc:AlternateContent xmlns:mc="http://schemas.openxmlformats.org/markup-compatibility/2006">
          <mc:Choice Requires="x14">
            <control shapeId="5325" r:id="rId45" name="Check Box 205">
              <controlPr locked="0" defaultSize="0" autoFill="0" autoLine="0" autoPict="0">
                <anchor moveWithCells="1">
                  <from>
                    <xdr:col>9</xdr:col>
                    <xdr:colOff>38100</xdr:colOff>
                    <xdr:row>38</xdr:row>
                    <xdr:rowOff>28575</xdr:rowOff>
                  </from>
                  <to>
                    <xdr:col>10</xdr:col>
                    <xdr:colOff>133350</xdr:colOff>
                    <xdr:row>39</xdr:row>
                    <xdr:rowOff>0</xdr:rowOff>
                  </to>
                </anchor>
              </controlPr>
            </control>
          </mc:Choice>
        </mc:AlternateContent>
        <mc:AlternateContent xmlns:mc="http://schemas.openxmlformats.org/markup-compatibility/2006">
          <mc:Choice Requires="x14">
            <control shapeId="5326" r:id="rId46" name="Check Box 206">
              <controlPr locked="0" defaultSize="0" autoFill="0" autoLine="0" autoPict="0">
                <anchor moveWithCells="1">
                  <from>
                    <xdr:col>11</xdr:col>
                    <xdr:colOff>19050</xdr:colOff>
                    <xdr:row>38</xdr:row>
                    <xdr:rowOff>19050</xdr:rowOff>
                  </from>
                  <to>
                    <xdr:col>12</xdr:col>
                    <xdr:colOff>66675</xdr:colOff>
                    <xdr:row>39</xdr:row>
                    <xdr:rowOff>0</xdr:rowOff>
                  </to>
                </anchor>
              </controlPr>
            </control>
          </mc:Choice>
        </mc:AlternateContent>
        <mc:AlternateContent xmlns:mc="http://schemas.openxmlformats.org/markup-compatibility/2006">
          <mc:Choice Requires="x14">
            <control shapeId="5327" r:id="rId47" name="Check Box 207">
              <controlPr locked="0" defaultSize="0" autoFill="0" autoLine="0" autoPict="0">
                <anchor moveWithCells="1">
                  <from>
                    <xdr:col>13</xdr:col>
                    <xdr:colOff>9525</xdr:colOff>
                    <xdr:row>38</xdr:row>
                    <xdr:rowOff>28575</xdr:rowOff>
                  </from>
                  <to>
                    <xdr:col>14</xdr:col>
                    <xdr:colOff>57150</xdr:colOff>
                    <xdr:row>39</xdr:row>
                    <xdr:rowOff>9525</xdr:rowOff>
                  </to>
                </anchor>
              </controlPr>
            </control>
          </mc:Choice>
        </mc:AlternateContent>
        <mc:AlternateContent xmlns:mc="http://schemas.openxmlformats.org/markup-compatibility/2006">
          <mc:Choice Requires="x14">
            <control shapeId="5328" r:id="rId48" name="Check Box 208">
              <controlPr locked="0" defaultSize="0" autoFill="0" autoLine="0" autoPict="0">
                <anchor moveWithCells="1">
                  <from>
                    <xdr:col>15</xdr:col>
                    <xdr:colOff>9525</xdr:colOff>
                    <xdr:row>38</xdr:row>
                    <xdr:rowOff>19050</xdr:rowOff>
                  </from>
                  <to>
                    <xdr:col>16</xdr:col>
                    <xdr:colOff>57150</xdr:colOff>
                    <xdr:row>39</xdr:row>
                    <xdr:rowOff>0</xdr:rowOff>
                  </to>
                </anchor>
              </controlPr>
            </control>
          </mc:Choice>
        </mc:AlternateContent>
        <mc:AlternateContent xmlns:mc="http://schemas.openxmlformats.org/markup-compatibility/2006">
          <mc:Choice Requires="x14">
            <control shapeId="5329" r:id="rId49" name="Check Box 209">
              <controlPr locked="0" defaultSize="0" autoFill="0" autoLine="0" autoPict="0">
                <anchor moveWithCells="1">
                  <from>
                    <xdr:col>16</xdr:col>
                    <xdr:colOff>238125</xdr:colOff>
                    <xdr:row>38</xdr:row>
                    <xdr:rowOff>28575</xdr:rowOff>
                  </from>
                  <to>
                    <xdr:col>18</xdr:col>
                    <xdr:colOff>19050</xdr:colOff>
                    <xdr:row>39</xdr:row>
                    <xdr:rowOff>9525</xdr:rowOff>
                  </to>
                </anchor>
              </controlPr>
            </control>
          </mc:Choice>
        </mc:AlternateContent>
        <mc:AlternateContent xmlns:mc="http://schemas.openxmlformats.org/markup-compatibility/2006">
          <mc:Choice Requires="x14">
            <control shapeId="5330" r:id="rId50" name="Check Box 210">
              <controlPr locked="0" defaultSize="0" autoFill="0" autoLine="0" autoPict="0">
                <anchor moveWithCells="1">
                  <from>
                    <xdr:col>19</xdr:col>
                    <xdr:colOff>28575</xdr:colOff>
                    <xdr:row>38</xdr:row>
                    <xdr:rowOff>38100</xdr:rowOff>
                  </from>
                  <to>
                    <xdr:col>20</xdr:col>
                    <xdr:colOff>142875</xdr:colOff>
                    <xdr:row>38</xdr:row>
                    <xdr:rowOff>161925</xdr:rowOff>
                  </to>
                </anchor>
              </controlPr>
            </control>
          </mc:Choice>
        </mc:AlternateContent>
        <mc:AlternateContent xmlns:mc="http://schemas.openxmlformats.org/markup-compatibility/2006">
          <mc:Choice Requires="x14">
            <control shapeId="5331" r:id="rId51" name="Check Box 211">
              <controlPr locked="0" defaultSize="0" autoFill="0" autoLine="0" autoPict="0">
                <anchor moveWithCells="1">
                  <from>
                    <xdr:col>21</xdr:col>
                    <xdr:colOff>19050</xdr:colOff>
                    <xdr:row>38</xdr:row>
                    <xdr:rowOff>9525</xdr:rowOff>
                  </from>
                  <to>
                    <xdr:col>22</xdr:col>
                    <xdr:colOff>66675</xdr:colOff>
                    <xdr:row>38</xdr:row>
                    <xdr:rowOff>161925</xdr:rowOff>
                  </to>
                </anchor>
              </controlPr>
            </control>
          </mc:Choice>
        </mc:AlternateContent>
        <mc:AlternateContent xmlns:mc="http://schemas.openxmlformats.org/markup-compatibility/2006">
          <mc:Choice Requires="x14">
            <control shapeId="5332" r:id="rId52" name="Check Box 212">
              <controlPr locked="0" defaultSize="0" autoFill="0" autoLine="0" autoPict="0">
                <anchor moveWithCells="1">
                  <from>
                    <xdr:col>23</xdr:col>
                    <xdr:colOff>28575</xdr:colOff>
                    <xdr:row>38</xdr:row>
                    <xdr:rowOff>9525</xdr:rowOff>
                  </from>
                  <to>
                    <xdr:col>24</xdr:col>
                    <xdr:colOff>76200</xdr:colOff>
                    <xdr:row>38</xdr:row>
                    <xdr:rowOff>161925</xdr:rowOff>
                  </to>
                </anchor>
              </controlPr>
            </control>
          </mc:Choice>
        </mc:AlternateContent>
        <mc:AlternateContent xmlns:mc="http://schemas.openxmlformats.org/markup-compatibility/2006">
          <mc:Choice Requires="x14">
            <control shapeId="5333" r:id="rId53" name="Check Box 213">
              <controlPr locked="0" defaultSize="0" autoFill="0" autoLine="0" autoPict="0">
                <anchor moveWithCells="1">
                  <from>
                    <xdr:col>24</xdr:col>
                    <xdr:colOff>228600</xdr:colOff>
                    <xdr:row>38</xdr:row>
                    <xdr:rowOff>19050</xdr:rowOff>
                  </from>
                  <to>
                    <xdr:col>26</xdr:col>
                    <xdr:colOff>9525</xdr:colOff>
                    <xdr:row>39</xdr:row>
                    <xdr:rowOff>0</xdr:rowOff>
                  </to>
                </anchor>
              </controlPr>
            </control>
          </mc:Choice>
        </mc:AlternateContent>
        <mc:AlternateContent xmlns:mc="http://schemas.openxmlformats.org/markup-compatibility/2006">
          <mc:Choice Requires="x14">
            <control shapeId="5334" r:id="rId54" name="Check Box 214">
              <controlPr locked="0" defaultSize="0" autoFill="0" autoLine="0" autoPict="0">
                <anchor moveWithCells="1">
                  <from>
                    <xdr:col>7</xdr:col>
                    <xdr:colOff>9525</xdr:colOff>
                    <xdr:row>38</xdr:row>
                    <xdr:rowOff>171450</xdr:rowOff>
                  </from>
                  <to>
                    <xdr:col>8</xdr:col>
                    <xdr:colOff>76200</xdr:colOff>
                    <xdr:row>40</xdr:row>
                    <xdr:rowOff>9525</xdr:rowOff>
                  </to>
                </anchor>
              </controlPr>
            </control>
          </mc:Choice>
        </mc:AlternateContent>
        <mc:AlternateContent xmlns:mc="http://schemas.openxmlformats.org/markup-compatibility/2006">
          <mc:Choice Requires="x14">
            <control shapeId="5335" r:id="rId55" name="Check Box 215">
              <controlPr locked="0" defaultSize="0" autoFill="0" autoLine="0" autoPict="0">
                <anchor moveWithCells="1">
                  <from>
                    <xdr:col>9</xdr:col>
                    <xdr:colOff>38100</xdr:colOff>
                    <xdr:row>39</xdr:row>
                    <xdr:rowOff>28575</xdr:rowOff>
                  </from>
                  <to>
                    <xdr:col>10</xdr:col>
                    <xdr:colOff>133350</xdr:colOff>
                    <xdr:row>40</xdr:row>
                    <xdr:rowOff>0</xdr:rowOff>
                  </to>
                </anchor>
              </controlPr>
            </control>
          </mc:Choice>
        </mc:AlternateContent>
        <mc:AlternateContent xmlns:mc="http://schemas.openxmlformats.org/markup-compatibility/2006">
          <mc:Choice Requires="x14">
            <control shapeId="5336" r:id="rId56" name="Check Box 216">
              <controlPr locked="0" defaultSize="0" autoFill="0" autoLine="0" autoPict="0">
                <anchor moveWithCells="1">
                  <from>
                    <xdr:col>11</xdr:col>
                    <xdr:colOff>19050</xdr:colOff>
                    <xdr:row>39</xdr:row>
                    <xdr:rowOff>19050</xdr:rowOff>
                  </from>
                  <to>
                    <xdr:col>12</xdr:col>
                    <xdr:colOff>66675</xdr:colOff>
                    <xdr:row>40</xdr:row>
                    <xdr:rowOff>0</xdr:rowOff>
                  </to>
                </anchor>
              </controlPr>
            </control>
          </mc:Choice>
        </mc:AlternateContent>
        <mc:AlternateContent xmlns:mc="http://schemas.openxmlformats.org/markup-compatibility/2006">
          <mc:Choice Requires="x14">
            <control shapeId="5337" r:id="rId57" name="Check Box 217">
              <controlPr locked="0" defaultSize="0" autoFill="0" autoLine="0" autoPict="0">
                <anchor moveWithCells="1">
                  <from>
                    <xdr:col>13</xdr:col>
                    <xdr:colOff>9525</xdr:colOff>
                    <xdr:row>39</xdr:row>
                    <xdr:rowOff>28575</xdr:rowOff>
                  </from>
                  <to>
                    <xdr:col>14</xdr:col>
                    <xdr:colOff>57150</xdr:colOff>
                    <xdr:row>40</xdr:row>
                    <xdr:rowOff>9525</xdr:rowOff>
                  </to>
                </anchor>
              </controlPr>
            </control>
          </mc:Choice>
        </mc:AlternateContent>
        <mc:AlternateContent xmlns:mc="http://schemas.openxmlformats.org/markup-compatibility/2006">
          <mc:Choice Requires="x14">
            <control shapeId="5338" r:id="rId58" name="Check Box 218">
              <controlPr locked="0" defaultSize="0" autoFill="0" autoLine="0" autoPict="0">
                <anchor moveWithCells="1">
                  <from>
                    <xdr:col>15</xdr:col>
                    <xdr:colOff>9525</xdr:colOff>
                    <xdr:row>39</xdr:row>
                    <xdr:rowOff>19050</xdr:rowOff>
                  </from>
                  <to>
                    <xdr:col>16</xdr:col>
                    <xdr:colOff>57150</xdr:colOff>
                    <xdr:row>40</xdr:row>
                    <xdr:rowOff>0</xdr:rowOff>
                  </to>
                </anchor>
              </controlPr>
            </control>
          </mc:Choice>
        </mc:AlternateContent>
        <mc:AlternateContent xmlns:mc="http://schemas.openxmlformats.org/markup-compatibility/2006">
          <mc:Choice Requires="x14">
            <control shapeId="5339" r:id="rId59" name="Check Box 219">
              <controlPr locked="0" defaultSize="0" autoFill="0" autoLine="0" autoPict="0">
                <anchor moveWithCells="1">
                  <from>
                    <xdr:col>16</xdr:col>
                    <xdr:colOff>238125</xdr:colOff>
                    <xdr:row>39</xdr:row>
                    <xdr:rowOff>28575</xdr:rowOff>
                  </from>
                  <to>
                    <xdr:col>18</xdr:col>
                    <xdr:colOff>19050</xdr:colOff>
                    <xdr:row>40</xdr:row>
                    <xdr:rowOff>9525</xdr:rowOff>
                  </to>
                </anchor>
              </controlPr>
            </control>
          </mc:Choice>
        </mc:AlternateContent>
        <mc:AlternateContent xmlns:mc="http://schemas.openxmlformats.org/markup-compatibility/2006">
          <mc:Choice Requires="x14">
            <control shapeId="5340" r:id="rId60" name="Check Box 220">
              <controlPr locked="0" defaultSize="0" autoFill="0" autoLine="0" autoPict="0">
                <anchor moveWithCells="1">
                  <from>
                    <xdr:col>19</xdr:col>
                    <xdr:colOff>28575</xdr:colOff>
                    <xdr:row>39</xdr:row>
                    <xdr:rowOff>19050</xdr:rowOff>
                  </from>
                  <to>
                    <xdr:col>20</xdr:col>
                    <xdr:colOff>95250</xdr:colOff>
                    <xdr:row>39</xdr:row>
                    <xdr:rowOff>152400</xdr:rowOff>
                  </to>
                </anchor>
              </controlPr>
            </control>
          </mc:Choice>
        </mc:AlternateContent>
        <mc:AlternateContent xmlns:mc="http://schemas.openxmlformats.org/markup-compatibility/2006">
          <mc:Choice Requires="x14">
            <control shapeId="5341" r:id="rId61" name="Check Box 221">
              <controlPr locked="0" defaultSize="0" autoFill="0" autoLine="0" autoPict="0">
                <anchor moveWithCells="1">
                  <from>
                    <xdr:col>21</xdr:col>
                    <xdr:colOff>19050</xdr:colOff>
                    <xdr:row>39</xdr:row>
                    <xdr:rowOff>9525</xdr:rowOff>
                  </from>
                  <to>
                    <xdr:col>22</xdr:col>
                    <xdr:colOff>66675</xdr:colOff>
                    <xdr:row>39</xdr:row>
                    <xdr:rowOff>161925</xdr:rowOff>
                  </to>
                </anchor>
              </controlPr>
            </control>
          </mc:Choice>
        </mc:AlternateContent>
        <mc:AlternateContent xmlns:mc="http://schemas.openxmlformats.org/markup-compatibility/2006">
          <mc:Choice Requires="x14">
            <control shapeId="5342" r:id="rId62" name="Check Box 222">
              <controlPr locked="0" defaultSize="0" autoFill="0" autoLine="0" autoPict="0">
                <anchor moveWithCells="1">
                  <from>
                    <xdr:col>23</xdr:col>
                    <xdr:colOff>28575</xdr:colOff>
                    <xdr:row>39</xdr:row>
                    <xdr:rowOff>9525</xdr:rowOff>
                  </from>
                  <to>
                    <xdr:col>24</xdr:col>
                    <xdr:colOff>76200</xdr:colOff>
                    <xdr:row>39</xdr:row>
                    <xdr:rowOff>161925</xdr:rowOff>
                  </to>
                </anchor>
              </controlPr>
            </control>
          </mc:Choice>
        </mc:AlternateContent>
        <mc:AlternateContent xmlns:mc="http://schemas.openxmlformats.org/markup-compatibility/2006">
          <mc:Choice Requires="x14">
            <control shapeId="5343" r:id="rId63" name="Check Box 223">
              <controlPr locked="0" defaultSize="0" autoFill="0" autoLine="0" autoPict="0">
                <anchor moveWithCells="1">
                  <from>
                    <xdr:col>24</xdr:col>
                    <xdr:colOff>228600</xdr:colOff>
                    <xdr:row>39</xdr:row>
                    <xdr:rowOff>19050</xdr:rowOff>
                  </from>
                  <to>
                    <xdr:col>26</xdr:col>
                    <xdr:colOff>9525</xdr:colOff>
                    <xdr:row>40</xdr:row>
                    <xdr:rowOff>0</xdr:rowOff>
                  </to>
                </anchor>
              </controlPr>
            </control>
          </mc:Choice>
        </mc:AlternateContent>
        <mc:AlternateContent xmlns:mc="http://schemas.openxmlformats.org/markup-compatibility/2006">
          <mc:Choice Requires="x14">
            <control shapeId="5344" r:id="rId64" name="Check Box 224">
              <controlPr defaultSize="0" autoFill="0" autoLine="0" autoPict="0">
                <anchor moveWithCells="1">
                  <from>
                    <xdr:col>7</xdr:col>
                    <xdr:colOff>9525</xdr:colOff>
                    <xdr:row>39</xdr:row>
                    <xdr:rowOff>161925</xdr:rowOff>
                  </from>
                  <to>
                    <xdr:col>8</xdr:col>
                    <xdr:colOff>76200</xdr:colOff>
                    <xdr:row>41</xdr:row>
                    <xdr:rowOff>9525</xdr:rowOff>
                  </to>
                </anchor>
              </controlPr>
            </control>
          </mc:Choice>
        </mc:AlternateContent>
        <mc:AlternateContent xmlns:mc="http://schemas.openxmlformats.org/markup-compatibility/2006">
          <mc:Choice Requires="x14">
            <control shapeId="5345" r:id="rId65" name="Check Box 225">
              <controlPr defaultSize="0" autoFill="0" autoLine="0" autoPict="0">
                <anchor moveWithCells="1">
                  <from>
                    <xdr:col>9</xdr:col>
                    <xdr:colOff>38100</xdr:colOff>
                    <xdr:row>40</xdr:row>
                    <xdr:rowOff>19050</xdr:rowOff>
                  </from>
                  <to>
                    <xdr:col>10</xdr:col>
                    <xdr:colOff>133350</xdr:colOff>
                    <xdr:row>41</xdr:row>
                    <xdr:rowOff>9525</xdr:rowOff>
                  </to>
                </anchor>
              </controlPr>
            </control>
          </mc:Choice>
        </mc:AlternateContent>
        <mc:AlternateContent xmlns:mc="http://schemas.openxmlformats.org/markup-compatibility/2006">
          <mc:Choice Requires="x14">
            <control shapeId="5346" r:id="rId66" name="Check Box 226">
              <controlPr defaultSize="0" autoFill="0" autoLine="0" autoPict="0">
                <anchor moveWithCells="1">
                  <from>
                    <xdr:col>11</xdr:col>
                    <xdr:colOff>19050</xdr:colOff>
                    <xdr:row>40</xdr:row>
                    <xdr:rowOff>19050</xdr:rowOff>
                  </from>
                  <to>
                    <xdr:col>12</xdr:col>
                    <xdr:colOff>66675</xdr:colOff>
                    <xdr:row>41</xdr:row>
                    <xdr:rowOff>9525</xdr:rowOff>
                  </to>
                </anchor>
              </controlPr>
            </control>
          </mc:Choice>
        </mc:AlternateContent>
        <mc:AlternateContent xmlns:mc="http://schemas.openxmlformats.org/markup-compatibility/2006">
          <mc:Choice Requires="x14">
            <control shapeId="5347" r:id="rId67" name="Check Box 227">
              <controlPr locked="0" defaultSize="0" autoFill="0" autoLine="0" autoPict="0">
                <anchor moveWithCells="1">
                  <from>
                    <xdr:col>15</xdr:col>
                    <xdr:colOff>9525</xdr:colOff>
                    <xdr:row>40</xdr:row>
                    <xdr:rowOff>19050</xdr:rowOff>
                  </from>
                  <to>
                    <xdr:col>16</xdr:col>
                    <xdr:colOff>57150</xdr:colOff>
                    <xdr:row>41</xdr:row>
                    <xdr:rowOff>9525</xdr:rowOff>
                  </to>
                </anchor>
              </controlPr>
            </control>
          </mc:Choice>
        </mc:AlternateContent>
        <mc:AlternateContent xmlns:mc="http://schemas.openxmlformats.org/markup-compatibility/2006">
          <mc:Choice Requires="x14">
            <control shapeId="5348" r:id="rId68" name="Check Box 228">
              <controlPr locked="0" defaultSize="0" autoFill="0" autoLine="0" autoPict="0">
                <anchor moveWithCells="1">
                  <from>
                    <xdr:col>16</xdr:col>
                    <xdr:colOff>238125</xdr:colOff>
                    <xdr:row>40</xdr:row>
                    <xdr:rowOff>19050</xdr:rowOff>
                  </from>
                  <to>
                    <xdr:col>18</xdr:col>
                    <xdr:colOff>19050</xdr:colOff>
                    <xdr:row>41</xdr:row>
                    <xdr:rowOff>9525</xdr:rowOff>
                  </to>
                </anchor>
              </controlPr>
            </control>
          </mc:Choice>
        </mc:AlternateContent>
        <mc:AlternateContent xmlns:mc="http://schemas.openxmlformats.org/markup-compatibility/2006">
          <mc:Choice Requires="x14">
            <control shapeId="5350" r:id="rId69" name="Check Box 230">
              <controlPr locked="0" defaultSize="0" autoFill="0" autoLine="0" autoPict="0">
                <anchor moveWithCells="1">
                  <from>
                    <xdr:col>21</xdr:col>
                    <xdr:colOff>19050</xdr:colOff>
                    <xdr:row>40</xdr:row>
                    <xdr:rowOff>0</xdr:rowOff>
                  </from>
                  <to>
                    <xdr:col>22</xdr:col>
                    <xdr:colOff>66675</xdr:colOff>
                    <xdr:row>40</xdr:row>
                    <xdr:rowOff>152400</xdr:rowOff>
                  </to>
                </anchor>
              </controlPr>
            </control>
          </mc:Choice>
        </mc:AlternateContent>
        <mc:AlternateContent xmlns:mc="http://schemas.openxmlformats.org/markup-compatibility/2006">
          <mc:Choice Requires="x14">
            <control shapeId="5351" r:id="rId70" name="Check Box 231">
              <controlPr locked="0" defaultSize="0" autoFill="0" autoLine="0" autoPict="0">
                <anchor moveWithCells="1">
                  <from>
                    <xdr:col>23</xdr:col>
                    <xdr:colOff>28575</xdr:colOff>
                    <xdr:row>40</xdr:row>
                    <xdr:rowOff>0</xdr:rowOff>
                  </from>
                  <to>
                    <xdr:col>24</xdr:col>
                    <xdr:colOff>76200</xdr:colOff>
                    <xdr:row>40</xdr:row>
                    <xdr:rowOff>152400</xdr:rowOff>
                  </to>
                </anchor>
              </controlPr>
            </control>
          </mc:Choice>
        </mc:AlternateContent>
        <mc:AlternateContent xmlns:mc="http://schemas.openxmlformats.org/markup-compatibility/2006">
          <mc:Choice Requires="x14">
            <control shapeId="5352" r:id="rId71" name="Check Box 232">
              <controlPr locked="0" defaultSize="0" autoFill="0" autoLine="0" autoPict="0">
                <anchor moveWithCells="1">
                  <from>
                    <xdr:col>24</xdr:col>
                    <xdr:colOff>228600</xdr:colOff>
                    <xdr:row>40</xdr:row>
                    <xdr:rowOff>9525</xdr:rowOff>
                  </from>
                  <to>
                    <xdr:col>26</xdr:col>
                    <xdr:colOff>9525</xdr:colOff>
                    <xdr:row>40</xdr:row>
                    <xdr:rowOff>161925</xdr:rowOff>
                  </to>
                </anchor>
              </controlPr>
            </control>
          </mc:Choice>
        </mc:AlternateContent>
        <mc:AlternateContent xmlns:mc="http://schemas.openxmlformats.org/markup-compatibility/2006">
          <mc:Choice Requires="x14">
            <control shapeId="5353" r:id="rId72" name="Check Box 233">
              <controlPr locked="0" defaultSize="0" autoFill="0" autoLine="0" autoPict="0">
                <anchor moveWithCells="1">
                  <from>
                    <xdr:col>7</xdr:col>
                    <xdr:colOff>9525</xdr:colOff>
                    <xdr:row>39</xdr:row>
                    <xdr:rowOff>171450</xdr:rowOff>
                  </from>
                  <to>
                    <xdr:col>8</xdr:col>
                    <xdr:colOff>76200</xdr:colOff>
                    <xdr:row>41</xdr:row>
                    <xdr:rowOff>9525</xdr:rowOff>
                  </to>
                </anchor>
              </controlPr>
            </control>
          </mc:Choice>
        </mc:AlternateContent>
        <mc:AlternateContent xmlns:mc="http://schemas.openxmlformats.org/markup-compatibility/2006">
          <mc:Choice Requires="x14">
            <control shapeId="5354" r:id="rId73" name="Check Box 234">
              <controlPr locked="0" defaultSize="0" autoFill="0" autoLine="0" autoPict="0">
                <anchor moveWithCells="1">
                  <from>
                    <xdr:col>9</xdr:col>
                    <xdr:colOff>38100</xdr:colOff>
                    <xdr:row>40</xdr:row>
                    <xdr:rowOff>28575</xdr:rowOff>
                  </from>
                  <to>
                    <xdr:col>10</xdr:col>
                    <xdr:colOff>133350</xdr:colOff>
                    <xdr:row>41</xdr:row>
                    <xdr:rowOff>9525</xdr:rowOff>
                  </to>
                </anchor>
              </controlPr>
            </control>
          </mc:Choice>
        </mc:AlternateContent>
        <mc:AlternateContent xmlns:mc="http://schemas.openxmlformats.org/markup-compatibility/2006">
          <mc:Choice Requires="x14">
            <control shapeId="5355" r:id="rId74" name="Check Box 235">
              <controlPr locked="0" defaultSize="0" autoFill="0" autoLine="0" autoPict="0">
                <anchor moveWithCells="1">
                  <from>
                    <xdr:col>11</xdr:col>
                    <xdr:colOff>19050</xdr:colOff>
                    <xdr:row>40</xdr:row>
                    <xdr:rowOff>19050</xdr:rowOff>
                  </from>
                  <to>
                    <xdr:col>12</xdr:col>
                    <xdr:colOff>66675</xdr:colOff>
                    <xdr:row>41</xdr:row>
                    <xdr:rowOff>9525</xdr:rowOff>
                  </to>
                </anchor>
              </controlPr>
            </control>
          </mc:Choice>
        </mc:AlternateContent>
        <mc:AlternateContent xmlns:mc="http://schemas.openxmlformats.org/markup-compatibility/2006">
          <mc:Choice Requires="x14">
            <control shapeId="5356" r:id="rId75" name="Check Box 236">
              <controlPr locked="0" defaultSize="0" autoFill="0" autoLine="0" autoPict="0">
                <anchor moveWithCells="1">
                  <from>
                    <xdr:col>13</xdr:col>
                    <xdr:colOff>9525</xdr:colOff>
                    <xdr:row>40</xdr:row>
                    <xdr:rowOff>19050</xdr:rowOff>
                  </from>
                  <to>
                    <xdr:col>14</xdr:col>
                    <xdr:colOff>57150</xdr:colOff>
                    <xdr:row>41</xdr:row>
                    <xdr:rowOff>9525</xdr:rowOff>
                  </to>
                </anchor>
              </controlPr>
            </control>
          </mc:Choice>
        </mc:AlternateContent>
        <mc:AlternateContent xmlns:mc="http://schemas.openxmlformats.org/markup-compatibility/2006">
          <mc:Choice Requires="x14">
            <control shapeId="5357" r:id="rId76" name="Check Box 237">
              <controlPr locked="0" defaultSize="0" autoFill="0" autoLine="0" autoPict="0">
                <anchor moveWithCells="1">
                  <from>
                    <xdr:col>19</xdr:col>
                    <xdr:colOff>28575</xdr:colOff>
                    <xdr:row>40</xdr:row>
                    <xdr:rowOff>19050</xdr:rowOff>
                  </from>
                  <to>
                    <xdr:col>20</xdr:col>
                    <xdr:colOff>123825</xdr:colOff>
                    <xdr:row>40</xdr:row>
                    <xdr:rowOff>161925</xdr:rowOff>
                  </to>
                </anchor>
              </controlPr>
            </control>
          </mc:Choice>
        </mc:AlternateContent>
        <mc:AlternateContent xmlns:mc="http://schemas.openxmlformats.org/markup-compatibility/2006">
          <mc:Choice Requires="x14">
            <control shapeId="5365" r:id="rId77" name="Check Box 245">
              <controlPr locked="0" defaultSize="0" autoFill="0" autoLine="0" autoPict="0">
                <anchor moveWithCells="1">
                  <from>
                    <xdr:col>7</xdr:col>
                    <xdr:colOff>9525</xdr:colOff>
                    <xdr:row>7</xdr:row>
                    <xdr:rowOff>171450</xdr:rowOff>
                  </from>
                  <to>
                    <xdr:col>8</xdr:col>
                    <xdr:colOff>76200</xdr:colOff>
                    <xdr:row>9</xdr:row>
                    <xdr:rowOff>9525</xdr:rowOff>
                  </to>
                </anchor>
              </controlPr>
            </control>
          </mc:Choice>
        </mc:AlternateContent>
        <mc:AlternateContent xmlns:mc="http://schemas.openxmlformats.org/markup-compatibility/2006">
          <mc:Choice Requires="x14">
            <control shapeId="5366" r:id="rId78" name="Check Box 246">
              <controlPr locked="0" defaultSize="0" autoFill="0" autoLine="0" autoPict="0">
                <anchor moveWithCells="1">
                  <from>
                    <xdr:col>9</xdr:col>
                    <xdr:colOff>38100</xdr:colOff>
                    <xdr:row>8</xdr:row>
                    <xdr:rowOff>28575</xdr:rowOff>
                  </from>
                  <to>
                    <xdr:col>10</xdr:col>
                    <xdr:colOff>133350</xdr:colOff>
                    <xdr:row>8</xdr:row>
                    <xdr:rowOff>171450</xdr:rowOff>
                  </to>
                </anchor>
              </controlPr>
            </control>
          </mc:Choice>
        </mc:AlternateContent>
        <mc:AlternateContent xmlns:mc="http://schemas.openxmlformats.org/markup-compatibility/2006">
          <mc:Choice Requires="x14">
            <control shapeId="5367" r:id="rId79" name="Check Box 247">
              <controlPr locked="0" defaultSize="0" autoFill="0" autoLine="0" autoPict="0">
                <anchor moveWithCells="1">
                  <from>
                    <xdr:col>11</xdr:col>
                    <xdr:colOff>19050</xdr:colOff>
                    <xdr:row>8</xdr:row>
                    <xdr:rowOff>19050</xdr:rowOff>
                  </from>
                  <to>
                    <xdr:col>12</xdr:col>
                    <xdr:colOff>66675</xdr:colOff>
                    <xdr:row>8</xdr:row>
                    <xdr:rowOff>171450</xdr:rowOff>
                  </to>
                </anchor>
              </controlPr>
            </control>
          </mc:Choice>
        </mc:AlternateContent>
        <mc:AlternateContent xmlns:mc="http://schemas.openxmlformats.org/markup-compatibility/2006">
          <mc:Choice Requires="x14">
            <control shapeId="5369" r:id="rId80" name="Check Box 249">
              <controlPr locked="0" defaultSize="0" autoFill="0" autoLine="0" autoPict="0">
                <anchor moveWithCells="1">
                  <from>
                    <xdr:col>13</xdr:col>
                    <xdr:colOff>9525</xdr:colOff>
                    <xdr:row>8</xdr:row>
                    <xdr:rowOff>28575</xdr:rowOff>
                  </from>
                  <to>
                    <xdr:col>14</xdr:col>
                    <xdr:colOff>57150</xdr:colOff>
                    <xdr:row>9</xdr:row>
                    <xdr:rowOff>9525</xdr:rowOff>
                  </to>
                </anchor>
              </controlPr>
            </control>
          </mc:Choice>
        </mc:AlternateContent>
        <mc:AlternateContent xmlns:mc="http://schemas.openxmlformats.org/markup-compatibility/2006">
          <mc:Choice Requires="x14">
            <control shapeId="5372" r:id="rId81" name="Check Box 252">
              <controlPr locked="0" defaultSize="0" autoFill="0" autoLine="0" autoPict="0">
                <anchor moveWithCells="1">
                  <from>
                    <xdr:col>15</xdr:col>
                    <xdr:colOff>9525</xdr:colOff>
                    <xdr:row>8</xdr:row>
                    <xdr:rowOff>19050</xdr:rowOff>
                  </from>
                  <to>
                    <xdr:col>16</xdr:col>
                    <xdr:colOff>57150</xdr:colOff>
                    <xdr:row>8</xdr:row>
                    <xdr:rowOff>171450</xdr:rowOff>
                  </to>
                </anchor>
              </controlPr>
            </control>
          </mc:Choice>
        </mc:AlternateContent>
        <mc:AlternateContent xmlns:mc="http://schemas.openxmlformats.org/markup-compatibility/2006">
          <mc:Choice Requires="x14">
            <control shapeId="5373" r:id="rId82" name="Check Box 253">
              <controlPr locked="0" defaultSize="0" autoFill="0" autoLine="0" autoPict="0">
                <anchor moveWithCells="1">
                  <from>
                    <xdr:col>19</xdr:col>
                    <xdr:colOff>0</xdr:colOff>
                    <xdr:row>8</xdr:row>
                    <xdr:rowOff>19050</xdr:rowOff>
                  </from>
                  <to>
                    <xdr:col>20</xdr:col>
                    <xdr:colOff>47625</xdr:colOff>
                    <xdr:row>8</xdr:row>
                    <xdr:rowOff>171450</xdr:rowOff>
                  </to>
                </anchor>
              </controlPr>
            </control>
          </mc:Choice>
        </mc:AlternateContent>
        <mc:AlternateContent xmlns:mc="http://schemas.openxmlformats.org/markup-compatibility/2006">
          <mc:Choice Requires="x14">
            <control shapeId="5374" r:id="rId83" name="Check Box 254">
              <controlPr locked="0" defaultSize="0" autoFill="0" autoLine="0" autoPict="0">
                <anchor moveWithCells="1">
                  <from>
                    <xdr:col>21</xdr:col>
                    <xdr:colOff>19050</xdr:colOff>
                    <xdr:row>8</xdr:row>
                    <xdr:rowOff>9525</xdr:rowOff>
                  </from>
                  <to>
                    <xdr:col>22</xdr:col>
                    <xdr:colOff>66675</xdr:colOff>
                    <xdr:row>8</xdr:row>
                    <xdr:rowOff>161925</xdr:rowOff>
                  </to>
                </anchor>
              </controlPr>
            </control>
          </mc:Choice>
        </mc:AlternateContent>
        <mc:AlternateContent xmlns:mc="http://schemas.openxmlformats.org/markup-compatibility/2006">
          <mc:Choice Requires="x14">
            <control shapeId="5375" r:id="rId84" name="Check Box 255">
              <controlPr locked="0" defaultSize="0" autoFill="0" autoLine="0" autoPict="0">
                <anchor moveWithCells="1">
                  <from>
                    <xdr:col>23</xdr:col>
                    <xdr:colOff>28575</xdr:colOff>
                    <xdr:row>8</xdr:row>
                    <xdr:rowOff>9525</xdr:rowOff>
                  </from>
                  <to>
                    <xdr:col>24</xdr:col>
                    <xdr:colOff>76200</xdr:colOff>
                    <xdr:row>8</xdr:row>
                    <xdr:rowOff>161925</xdr:rowOff>
                  </to>
                </anchor>
              </controlPr>
            </control>
          </mc:Choice>
        </mc:AlternateContent>
        <mc:AlternateContent xmlns:mc="http://schemas.openxmlformats.org/markup-compatibility/2006">
          <mc:Choice Requires="x14">
            <control shapeId="5376" r:id="rId85" name="Check Box 256">
              <controlPr locked="0" defaultSize="0" autoFill="0" autoLine="0" autoPict="0">
                <anchor moveWithCells="1">
                  <from>
                    <xdr:col>16</xdr:col>
                    <xdr:colOff>238125</xdr:colOff>
                    <xdr:row>8</xdr:row>
                    <xdr:rowOff>19050</xdr:rowOff>
                  </from>
                  <to>
                    <xdr:col>18</xdr:col>
                    <xdr:colOff>19050</xdr:colOff>
                    <xdr:row>9</xdr:row>
                    <xdr:rowOff>0</xdr:rowOff>
                  </to>
                </anchor>
              </controlPr>
            </control>
          </mc:Choice>
        </mc:AlternateContent>
        <mc:AlternateContent xmlns:mc="http://schemas.openxmlformats.org/markup-compatibility/2006">
          <mc:Choice Requires="x14">
            <control shapeId="5377" r:id="rId86" name="Check Box 257">
              <controlPr locked="0" defaultSize="0" autoFill="0" autoLine="0" autoPict="0">
                <anchor moveWithCells="1">
                  <from>
                    <xdr:col>24</xdr:col>
                    <xdr:colOff>228600</xdr:colOff>
                    <xdr:row>8</xdr:row>
                    <xdr:rowOff>9525</xdr:rowOff>
                  </from>
                  <to>
                    <xdr:col>26</xdr:col>
                    <xdr:colOff>9525</xdr:colOff>
                    <xdr:row>8</xdr:row>
                    <xdr:rowOff>161925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AO34"/>
  <sheetViews>
    <sheetView zoomScale="86" zoomScaleNormal="86" zoomScaleSheetLayoutView="100" zoomScalePageLayoutView="96" workbookViewId="0">
      <selection activeCell="AF10" sqref="AF10:AJ11"/>
    </sheetView>
  </sheetViews>
  <sheetFormatPr defaultColWidth="2.25" defaultRowHeight="48.75" customHeight="1"/>
  <cols>
    <col min="1" max="1" width="2.25" style="10" customWidth="1"/>
    <col min="2" max="2" width="15" style="6" customWidth="1"/>
    <col min="3" max="3" width="18" style="6" customWidth="1"/>
    <col min="4" max="4" width="9" style="6" customWidth="1"/>
    <col min="5" max="28" width="2.25" style="5" customWidth="1"/>
    <col min="29" max="31" width="4.5" style="5" customWidth="1"/>
    <col min="32" max="32" width="9.75" style="7" customWidth="1"/>
    <col min="33" max="36" width="9.75" style="8" customWidth="1"/>
    <col min="37" max="39" width="4.625" style="5" customWidth="1"/>
    <col min="40" max="40" width="11.25" style="9" customWidth="1"/>
    <col min="41" max="41" width="10.25" style="9" customWidth="1"/>
    <col min="42" max="16384" width="2.25" style="5"/>
  </cols>
  <sheetData>
    <row r="1" spans="2:41" ht="13.5" customHeight="1">
      <c r="AK1" s="222" t="s">
        <v>157</v>
      </c>
      <c r="AL1" s="222"/>
      <c r="AM1" s="222"/>
      <c r="AN1" s="222"/>
      <c r="AO1" s="222"/>
    </row>
    <row r="2" spans="2:41" ht="13.5" customHeight="1">
      <c r="B2" s="235" t="s">
        <v>242</v>
      </c>
      <c r="C2" s="236"/>
      <c r="D2" s="236"/>
      <c r="E2" s="239" t="s">
        <v>204</v>
      </c>
      <c r="F2" s="239"/>
      <c r="G2" s="239"/>
      <c r="H2" s="239"/>
      <c r="I2" s="239"/>
      <c r="J2" s="239"/>
      <c r="K2" s="239"/>
      <c r="L2" s="239"/>
      <c r="M2" s="239"/>
      <c r="N2" s="239"/>
      <c r="O2" s="239"/>
      <c r="P2" s="240"/>
      <c r="Q2" s="240"/>
      <c r="R2" s="240"/>
      <c r="S2" s="240"/>
      <c r="T2" s="240"/>
      <c r="U2" s="241" t="s">
        <v>54</v>
      </c>
      <c r="V2" s="241"/>
      <c r="W2" s="241"/>
      <c r="X2" s="241"/>
      <c r="Y2" s="241"/>
      <c r="Z2" s="241"/>
      <c r="AA2" s="241"/>
      <c r="AB2" s="241"/>
      <c r="AC2" s="225" t="s">
        <v>47</v>
      </c>
      <c r="AD2" s="226"/>
      <c r="AE2" s="226"/>
      <c r="AF2" s="207" t="s">
        <v>230</v>
      </c>
      <c r="AG2" s="207"/>
      <c r="AH2" s="207"/>
      <c r="AI2" s="207"/>
      <c r="AJ2" s="207"/>
      <c r="AK2" s="231" t="s">
        <v>40</v>
      </c>
      <c r="AL2" s="232"/>
      <c r="AM2" s="232"/>
      <c r="AN2" s="213" t="s">
        <v>127</v>
      </c>
      <c r="AO2" s="214"/>
    </row>
    <row r="3" spans="2:41" ht="13.5" customHeight="1">
      <c r="B3" s="237"/>
      <c r="C3" s="238"/>
      <c r="D3" s="238"/>
      <c r="E3" s="239"/>
      <c r="F3" s="239"/>
      <c r="G3" s="239"/>
      <c r="H3" s="239"/>
      <c r="I3" s="239"/>
      <c r="J3" s="239"/>
      <c r="K3" s="239"/>
      <c r="L3" s="239"/>
      <c r="M3" s="239"/>
      <c r="N3" s="239"/>
      <c r="O3" s="239"/>
      <c r="P3" s="239"/>
      <c r="Q3" s="239"/>
      <c r="R3" s="239"/>
      <c r="S3" s="239"/>
      <c r="T3" s="239"/>
      <c r="U3" s="230" t="s">
        <v>55</v>
      </c>
      <c r="V3" s="230"/>
      <c r="W3" s="229" t="s">
        <v>234</v>
      </c>
      <c r="X3" s="229"/>
      <c r="Y3" s="229"/>
      <c r="Z3" s="229"/>
      <c r="AA3" s="229"/>
      <c r="AB3" s="229"/>
      <c r="AC3" s="227"/>
      <c r="AD3" s="228"/>
      <c r="AE3" s="228"/>
      <c r="AF3" s="207"/>
      <c r="AG3" s="207"/>
      <c r="AH3" s="207"/>
      <c r="AI3" s="207"/>
      <c r="AJ3" s="207"/>
      <c r="AK3" s="227"/>
      <c r="AL3" s="228"/>
      <c r="AM3" s="228"/>
      <c r="AN3" s="215"/>
      <c r="AO3" s="214"/>
    </row>
    <row r="4" spans="2:41" ht="13.5" customHeight="1">
      <c r="B4" s="242" t="s">
        <v>430</v>
      </c>
      <c r="C4" s="243"/>
      <c r="D4" s="243"/>
      <c r="E4" s="73" t="s">
        <v>205</v>
      </c>
      <c r="F4" s="74" t="s">
        <v>206</v>
      </c>
      <c r="G4" s="250" t="s">
        <v>221</v>
      </c>
      <c r="H4" s="251"/>
      <c r="I4" s="251"/>
      <c r="J4" s="251"/>
      <c r="K4" s="251"/>
      <c r="L4" s="251"/>
      <c r="M4" s="251"/>
      <c r="N4" s="252"/>
      <c r="O4" s="249" t="s">
        <v>222</v>
      </c>
      <c r="P4" s="249"/>
      <c r="Q4" s="249"/>
      <c r="R4" s="249"/>
      <c r="S4" s="249" t="s">
        <v>243</v>
      </c>
      <c r="T4" s="249"/>
      <c r="U4" s="230"/>
      <c r="V4" s="230"/>
      <c r="W4" s="229"/>
      <c r="X4" s="229"/>
      <c r="Y4" s="229"/>
      <c r="Z4" s="229"/>
      <c r="AA4" s="229"/>
      <c r="AB4" s="229"/>
      <c r="AC4" s="217" t="s">
        <v>11</v>
      </c>
      <c r="AD4" s="218"/>
      <c r="AE4" s="218"/>
      <c r="AF4" s="207"/>
      <c r="AG4" s="207"/>
      <c r="AH4" s="207"/>
      <c r="AI4" s="207"/>
      <c r="AJ4" s="207"/>
      <c r="AK4" s="217" t="s">
        <v>11</v>
      </c>
      <c r="AL4" s="218"/>
      <c r="AM4" s="218"/>
      <c r="AN4" s="215"/>
      <c r="AO4" s="214"/>
    </row>
    <row r="5" spans="2:41" ht="13.5" customHeight="1">
      <c r="B5" s="244"/>
      <c r="C5" s="245"/>
      <c r="D5" s="245"/>
      <c r="E5" s="188" t="s">
        <v>207</v>
      </c>
      <c r="F5" s="188" t="s">
        <v>208</v>
      </c>
      <c r="G5" s="188" t="s">
        <v>209</v>
      </c>
      <c r="H5" s="188" t="s">
        <v>210</v>
      </c>
      <c r="I5" s="188" t="s">
        <v>211</v>
      </c>
      <c r="J5" s="188" t="s">
        <v>212</v>
      </c>
      <c r="K5" s="188" t="s">
        <v>213</v>
      </c>
      <c r="L5" s="188" t="s">
        <v>214</v>
      </c>
      <c r="M5" s="188" t="s">
        <v>215</v>
      </c>
      <c r="N5" s="188" t="s">
        <v>216</v>
      </c>
      <c r="O5" s="188" t="s">
        <v>217</v>
      </c>
      <c r="P5" s="188" t="s">
        <v>218</v>
      </c>
      <c r="Q5" s="188" t="s">
        <v>219</v>
      </c>
      <c r="R5" s="188" t="s">
        <v>220</v>
      </c>
      <c r="S5" s="188" t="s">
        <v>244</v>
      </c>
      <c r="T5" s="188" t="s">
        <v>245</v>
      </c>
      <c r="U5" s="201" t="s">
        <v>56</v>
      </c>
      <c r="V5" s="201"/>
      <c r="W5" s="207" t="s">
        <v>235</v>
      </c>
      <c r="X5" s="207"/>
      <c r="Y5" s="207"/>
      <c r="Z5" s="207"/>
      <c r="AA5" s="207"/>
      <c r="AB5" s="207"/>
      <c r="AC5" s="217"/>
      <c r="AD5" s="218"/>
      <c r="AE5" s="218"/>
      <c r="AF5" s="207" t="s">
        <v>231</v>
      </c>
      <c r="AG5" s="207"/>
      <c r="AH5" s="207"/>
      <c r="AI5" s="207"/>
      <c r="AJ5" s="207"/>
      <c r="AK5" s="217"/>
      <c r="AL5" s="218"/>
      <c r="AM5" s="218"/>
      <c r="AN5" s="215"/>
      <c r="AO5" s="214"/>
    </row>
    <row r="6" spans="2:41" ht="13.5" customHeight="1">
      <c r="B6" s="180" t="s">
        <v>45</v>
      </c>
      <c r="C6" s="181"/>
      <c r="D6" s="182"/>
      <c r="E6" s="189"/>
      <c r="F6" s="189"/>
      <c r="G6" s="189"/>
      <c r="H6" s="189"/>
      <c r="I6" s="189"/>
      <c r="J6" s="189"/>
      <c r="K6" s="189"/>
      <c r="L6" s="189"/>
      <c r="M6" s="189"/>
      <c r="N6" s="189"/>
      <c r="O6" s="189"/>
      <c r="P6" s="189"/>
      <c r="Q6" s="189"/>
      <c r="R6" s="189"/>
      <c r="S6" s="189"/>
      <c r="T6" s="189"/>
      <c r="U6" s="201"/>
      <c r="V6" s="201"/>
      <c r="W6" s="207"/>
      <c r="X6" s="207"/>
      <c r="Y6" s="207"/>
      <c r="Z6" s="207"/>
      <c r="AA6" s="207"/>
      <c r="AB6" s="207"/>
      <c r="AC6" s="217"/>
      <c r="AD6" s="218"/>
      <c r="AE6" s="218"/>
      <c r="AF6" s="207"/>
      <c r="AG6" s="207"/>
      <c r="AH6" s="207"/>
      <c r="AI6" s="207"/>
      <c r="AJ6" s="207"/>
      <c r="AK6" s="217"/>
      <c r="AL6" s="218"/>
      <c r="AM6" s="218"/>
      <c r="AN6" s="215"/>
      <c r="AO6" s="214"/>
    </row>
    <row r="7" spans="2:41" ht="13.5" customHeight="1">
      <c r="B7" s="180" t="s">
        <v>237</v>
      </c>
      <c r="C7" s="181"/>
      <c r="D7" s="182"/>
      <c r="E7" s="189"/>
      <c r="F7" s="189"/>
      <c r="G7" s="189"/>
      <c r="H7" s="189"/>
      <c r="I7" s="189"/>
      <c r="J7" s="189"/>
      <c r="K7" s="189"/>
      <c r="L7" s="189"/>
      <c r="M7" s="189"/>
      <c r="N7" s="189"/>
      <c r="O7" s="189"/>
      <c r="P7" s="189"/>
      <c r="Q7" s="189"/>
      <c r="R7" s="189"/>
      <c r="S7" s="189"/>
      <c r="T7" s="189"/>
      <c r="U7" s="201"/>
      <c r="V7" s="201"/>
      <c r="W7" s="207"/>
      <c r="X7" s="207"/>
      <c r="Y7" s="207"/>
      <c r="Z7" s="207"/>
      <c r="AA7" s="207"/>
      <c r="AB7" s="207"/>
      <c r="AC7" s="217"/>
      <c r="AD7" s="218"/>
      <c r="AE7" s="218"/>
      <c r="AF7" s="207" t="s">
        <v>232</v>
      </c>
      <c r="AG7" s="207"/>
      <c r="AH7" s="207"/>
      <c r="AI7" s="207"/>
      <c r="AJ7" s="207"/>
      <c r="AK7" s="217"/>
      <c r="AL7" s="218"/>
      <c r="AM7" s="218"/>
      <c r="AN7" s="215"/>
      <c r="AO7" s="214"/>
    </row>
    <row r="8" spans="2:41" ht="13.5" customHeight="1">
      <c r="B8" s="195" t="s">
        <v>238</v>
      </c>
      <c r="C8" s="196"/>
      <c r="D8" s="197"/>
      <c r="E8" s="189"/>
      <c r="F8" s="189"/>
      <c r="G8" s="189"/>
      <c r="H8" s="189"/>
      <c r="I8" s="189"/>
      <c r="J8" s="189"/>
      <c r="K8" s="189"/>
      <c r="L8" s="189"/>
      <c r="M8" s="189"/>
      <c r="N8" s="189"/>
      <c r="O8" s="189"/>
      <c r="P8" s="189"/>
      <c r="Q8" s="189"/>
      <c r="R8" s="189"/>
      <c r="S8" s="189"/>
      <c r="T8" s="189"/>
      <c r="U8" s="201" t="s">
        <v>57</v>
      </c>
      <c r="V8" s="201"/>
      <c r="W8" s="207" t="s">
        <v>236</v>
      </c>
      <c r="X8" s="207"/>
      <c r="Y8" s="207"/>
      <c r="Z8" s="207"/>
      <c r="AA8" s="207"/>
      <c r="AB8" s="207"/>
      <c r="AC8" s="204" t="s">
        <v>223</v>
      </c>
      <c r="AD8" s="205" t="s">
        <v>224</v>
      </c>
      <c r="AE8" s="205" t="s">
        <v>8</v>
      </c>
      <c r="AF8" s="207"/>
      <c r="AG8" s="207"/>
      <c r="AH8" s="207"/>
      <c r="AI8" s="207"/>
      <c r="AJ8" s="207"/>
      <c r="AK8" s="204" t="s">
        <v>223</v>
      </c>
      <c r="AL8" s="205" t="s">
        <v>224</v>
      </c>
      <c r="AM8" s="205" t="s">
        <v>8</v>
      </c>
      <c r="AN8" s="215"/>
      <c r="AO8" s="214"/>
    </row>
    <row r="9" spans="2:41" ht="13.5" customHeight="1">
      <c r="B9" s="198"/>
      <c r="C9" s="199"/>
      <c r="D9" s="200"/>
      <c r="E9" s="189"/>
      <c r="F9" s="189"/>
      <c r="G9" s="189"/>
      <c r="H9" s="189"/>
      <c r="I9" s="189"/>
      <c r="J9" s="189"/>
      <c r="K9" s="189"/>
      <c r="L9" s="189"/>
      <c r="M9" s="189"/>
      <c r="N9" s="189"/>
      <c r="O9" s="189"/>
      <c r="P9" s="189"/>
      <c r="Q9" s="189"/>
      <c r="R9" s="189"/>
      <c r="S9" s="189"/>
      <c r="T9" s="189"/>
      <c r="U9" s="201"/>
      <c r="V9" s="201"/>
      <c r="W9" s="207"/>
      <c r="X9" s="207"/>
      <c r="Y9" s="207"/>
      <c r="Z9" s="207"/>
      <c r="AA9" s="207"/>
      <c r="AB9" s="207"/>
      <c r="AC9" s="204"/>
      <c r="AD9" s="205"/>
      <c r="AE9" s="205"/>
      <c r="AF9" s="207"/>
      <c r="AG9" s="207"/>
      <c r="AH9" s="207"/>
      <c r="AI9" s="207"/>
      <c r="AJ9" s="207"/>
      <c r="AK9" s="204"/>
      <c r="AL9" s="205"/>
      <c r="AM9" s="205"/>
      <c r="AN9" s="215"/>
      <c r="AO9" s="214"/>
    </row>
    <row r="10" spans="2:41" ht="13.5" customHeight="1">
      <c r="B10" s="180" t="s">
        <v>46</v>
      </c>
      <c r="C10" s="181"/>
      <c r="D10" s="182"/>
      <c r="E10" s="189"/>
      <c r="F10" s="189"/>
      <c r="G10" s="189"/>
      <c r="H10" s="189"/>
      <c r="I10" s="189"/>
      <c r="J10" s="189"/>
      <c r="K10" s="189"/>
      <c r="L10" s="189"/>
      <c r="M10" s="189"/>
      <c r="N10" s="189"/>
      <c r="O10" s="189"/>
      <c r="P10" s="189"/>
      <c r="Q10" s="189"/>
      <c r="R10" s="189"/>
      <c r="S10" s="189"/>
      <c r="T10" s="189"/>
      <c r="U10" s="201"/>
      <c r="V10" s="201"/>
      <c r="W10" s="207"/>
      <c r="X10" s="207"/>
      <c r="Y10" s="207"/>
      <c r="Z10" s="207"/>
      <c r="AA10" s="207"/>
      <c r="AB10" s="207"/>
      <c r="AC10" s="204"/>
      <c r="AD10" s="205"/>
      <c r="AE10" s="205"/>
      <c r="AF10" s="216" t="s">
        <v>233</v>
      </c>
      <c r="AG10" s="216"/>
      <c r="AH10" s="216"/>
      <c r="AI10" s="216"/>
      <c r="AJ10" s="216"/>
      <c r="AK10" s="204"/>
      <c r="AL10" s="205"/>
      <c r="AM10" s="205"/>
      <c r="AN10" s="215"/>
      <c r="AO10" s="214"/>
    </row>
    <row r="11" spans="2:41" ht="13.5" customHeight="1">
      <c r="B11" s="180" t="s">
        <v>239</v>
      </c>
      <c r="C11" s="181"/>
      <c r="D11" s="182"/>
      <c r="E11" s="189"/>
      <c r="F11" s="189"/>
      <c r="G11" s="189"/>
      <c r="H11" s="189"/>
      <c r="I11" s="189"/>
      <c r="J11" s="189"/>
      <c r="K11" s="189"/>
      <c r="L11" s="189"/>
      <c r="M11" s="189"/>
      <c r="N11" s="189"/>
      <c r="O11" s="189"/>
      <c r="P11" s="189"/>
      <c r="Q11" s="189"/>
      <c r="R11" s="189"/>
      <c r="S11" s="189"/>
      <c r="T11" s="189"/>
      <c r="U11" s="191" t="s">
        <v>51</v>
      </c>
      <c r="V11" s="192"/>
      <c r="W11" s="246" t="s">
        <v>52</v>
      </c>
      <c r="X11" s="192"/>
      <c r="Y11" s="192"/>
      <c r="Z11" s="246" t="s">
        <v>53</v>
      </c>
      <c r="AA11" s="192"/>
      <c r="AB11" s="247"/>
      <c r="AC11" s="205"/>
      <c r="AD11" s="205"/>
      <c r="AE11" s="205"/>
      <c r="AF11" s="216"/>
      <c r="AG11" s="216"/>
      <c r="AH11" s="216"/>
      <c r="AI11" s="216"/>
      <c r="AJ11" s="216"/>
      <c r="AK11" s="204"/>
      <c r="AL11" s="205"/>
      <c r="AM11" s="205"/>
      <c r="AN11" s="215"/>
      <c r="AO11" s="214"/>
    </row>
    <row r="12" spans="2:41" ht="13.5" customHeight="1">
      <c r="B12" s="180" t="s">
        <v>240</v>
      </c>
      <c r="C12" s="181"/>
      <c r="D12" s="182"/>
      <c r="E12" s="189"/>
      <c r="F12" s="189"/>
      <c r="G12" s="189"/>
      <c r="H12" s="189"/>
      <c r="I12" s="189"/>
      <c r="J12" s="189"/>
      <c r="K12" s="189"/>
      <c r="L12" s="189"/>
      <c r="M12" s="189"/>
      <c r="N12" s="189"/>
      <c r="O12" s="189"/>
      <c r="P12" s="189"/>
      <c r="Q12" s="189"/>
      <c r="R12" s="189"/>
      <c r="S12" s="189"/>
      <c r="T12" s="189"/>
      <c r="U12" s="193"/>
      <c r="V12" s="194"/>
      <c r="W12" s="194"/>
      <c r="X12" s="194"/>
      <c r="Y12" s="194"/>
      <c r="Z12" s="194"/>
      <c r="AA12" s="194"/>
      <c r="AB12" s="248"/>
      <c r="AC12" s="205"/>
      <c r="AD12" s="205"/>
      <c r="AE12" s="205"/>
      <c r="AF12" s="210" t="s">
        <v>60</v>
      </c>
      <c r="AG12" s="212" t="s">
        <v>229</v>
      </c>
      <c r="AH12" s="212"/>
      <c r="AI12" s="212"/>
      <c r="AJ12" s="212"/>
      <c r="AK12" s="205"/>
      <c r="AL12" s="205"/>
      <c r="AM12" s="205"/>
      <c r="AN12" s="202" t="s">
        <v>59</v>
      </c>
      <c r="AO12" s="184" t="s">
        <v>125</v>
      </c>
    </row>
    <row r="13" spans="2:41" ht="13.5" customHeight="1">
      <c r="B13" s="180" t="s">
        <v>241</v>
      </c>
      <c r="C13" s="181"/>
      <c r="D13" s="182"/>
      <c r="E13" s="189"/>
      <c r="F13" s="189"/>
      <c r="G13" s="189"/>
      <c r="H13" s="189"/>
      <c r="I13" s="189"/>
      <c r="J13" s="189"/>
      <c r="K13" s="189"/>
      <c r="L13" s="189"/>
      <c r="M13" s="189"/>
      <c r="N13" s="189"/>
      <c r="O13" s="189"/>
      <c r="P13" s="189"/>
      <c r="Q13" s="189"/>
      <c r="R13" s="189"/>
      <c r="S13" s="189"/>
      <c r="T13" s="189"/>
      <c r="U13" s="223" t="s">
        <v>1</v>
      </c>
      <c r="V13" s="186" t="s">
        <v>2</v>
      </c>
      <c r="W13" s="186" t="s">
        <v>48</v>
      </c>
      <c r="X13" s="186" t="s">
        <v>49</v>
      </c>
      <c r="Y13" s="186" t="s">
        <v>50</v>
      </c>
      <c r="Z13" s="186" t="s">
        <v>3</v>
      </c>
      <c r="AA13" s="186" t="s">
        <v>4</v>
      </c>
      <c r="AB13" s="233" t="s">
        <v>5</v>
      </c>
      <c r="AC13" s="205"/>
      <c r="AD13" s="205"/>
      <c r="AE13" s="205"/>
      <c r="AF13" s="210"/>
      <c r="AG13" s="208"/>
      <c r="AH13" s="208"/>
      <c r="AI13" s="208"/>
      <c r="AJ13" s="208"/>
      <c r="AK13" s="205"/>
      <c r="AL13" s="205"/>
      <c r="AM13" s="205"/>
      <c r="AN13" s="202"/>
      <c r="AO13" s="202"/>
    </row>
    <row r="14" spans="2:41" ht="13.5" customHeight="1">
      <c r="B14" s="219" t="s">
        <v>7</v>
      </c>
      <c r="C14" s="183" t="s">
        <v>202</v>
      </c>
      <c r="D14" s="183" t="s">
        <v>203</v>
      </c>
      <c r="E14" s="189"/>
      <c r="F14" s="189"/>
      <c r="G14" s="189"/>
      <c r="H14" s="189"/>
      <c r="I14" s="189"/>
      <c r="J14" s="189"/>
      <c r="K14" s="189"/>
      <c r="L14" s="189"/>
      <c r="M14" s="189"/>
      <c r="N14" s="189"/>
      <c r="O14" s="189"/>
      <c r="P14" s="189"/>
      <c r="Q14" s="189"/>
      <c r="R14" s="189"/>
      <c r="S14" s="189"/>
      <c r="T14" s="189"/>
      <c r="U14" s="223"/>
      <c r="V14" s="186"/>
      <c r="W14" s="186"/>
      <c r="X14" s="186"/>
      <c r="Y14" s="186"/>
      <c r="Z14" s="186"/>
      <c r="AA14" s="186"/>
      <c r="AB14" s="233"/>
      <c r="AC14" s="205"/>
      <c r="AD14" s="205"/>
      <c r="AE14" s="205"/>
      <c r="AF14" s="210"/>
      <c r="AG14" s="208" t="s">
        <v>225</v>
      </c>
      <c r="AH14" s="208" t="s">
        <v>226</v>
      </c>
      <c r="AI14" s="208" t="s">
        <v>227</v>
      </c>
      <c r="AJ14" s="208" t="s">
        <v>228</v>
      </c>
      <c r="AK14" s="205"/>
      <c r="AL14" s="205"/>
      <c r="AM14" s="205"/>
      <c r="AN14" s="202"/>
      <c r="AO14" s="202"/>
    </row>
    <row r="15" spans="2:41" ht="13.5" customHeight="1">
      <c r="B15" s="220"/>
      <c r="C15" s="184"/>
      <c r="D15" s="184"/>
      <c r="E15" s="189"/>
      <c r="F15" s="189"/>
      <c r="G15" s="189"/>
      <c r="H15" s="189"/>
      <c r="I15" s="189"/>
      <c r="J15" s="189"/>
      <c r="K15" s="189"/>
      <c r="L15" s="189"/>
      <c r="M15" s="189"/>
      <c r="N15" s="189"/>
      <c r="O15" s="189"/>
      <c r="P15" s="189"/>
      <c r="Q15" s="189"/>
      <c r="R15" s="189"/>
      <c r="S15" s="189"/>
      <c r="T15" s="189"/>
      <c r="U15" s="223"/>
      <c r="V15" s="186"/>
      <c r="W15" s="186"/>
      <c r="X15" s="186"/>
      <c r="Y15" s="186"/>
      <c r="Z15" s="186"/>
      <c r="AA15" s="186"/>
      <c r="AB15" s="233"/>
      <c r="AC15" s="205"/>
      <c r="AD15" s="205"/>
      <c r="AE15" s="205"/>
      <c r="AF15" s="210"/>
      <c r="AG15" s="208"/>
      <c r="AH15" s="208"/>
      <c r="AI15" s="208"/>
      <c r="AJ15" s="208"/>
      <c r="AK15" s="205"/>
      <c r="AL15" s="205"/>
      <c r="AM15" s="205"/>
      <c r="AN15" s="202"/>
      <c r="AO15" s="202"/>
    </row>
    <row r="16" spans="2:41" ht="13.5" customHeight="1">
      <c r="B16" s="221"/>
      <c r="C16" s="185"/>
      <c r="D16" s="185"/>
      <c r="E16" s="190"/>
      <c r="F16" s="190"/>
      <c r="G16" s="190"/>
      <c r="H16" s="190"/>
      <c r="I16" s="190"/>
      <c r="J16" s="190"/>
      <c r="K16" s="190"/>
      <c r="L16" s="190"/>
      <c r="M16" s="190"/>
      <c r="N16" s="190"/>
      <c r="O16" s="190"/>
      <c r="P16" s="190"/>
      <c r="Q16" s="190"/>
      <c r="R16" s="190"/>
      <c r="S16" s="190"/>
      <c r="T16" s="190"/>
      <c r="U16" s="224"/>
      <c r="V16" s="187"/>
      <c r="W16" s="187"/>
      <c r="X16" s="187"/>
      <c r="Y16" s="187"/>
      <c r="Z16" s="187"/>
      <c r="AA16" s="187"/>
      <c r="AB16" s="234"/>
      <c r="AC16" s="206"/>
      <c r="AD16" s="206"/>
      <c r="AE16" s="206"/>
      <c r="AF16" s="211"/>
      <c r="AG16" s="209"/>
      <c r="AH16" s="209"/>
      <c r="AI16" s="209"/>
      <c r="AJ16" s="209"/>
      <c r="AK16" s="206"/>
      <c r="AL16" s="206"/>
      <c r="AM16" s="206"/>
      <c r="AN16" s="203"/>
      <c r="AO16" s="203"/>
    </row>
    <row r="17" spans="1:41" ht="13.5" customHeight="1">
      <c r="A17" s="10" t="s">
        <v>70</v>
      </c>
      <c r="B17" s="13" t="s">
        <v>71</v>
      </c>
      <c r="C17" s="13" t="s">
        <v>72</v>
      </c>
      <c r="D17" s="13" t="s">
        <v>73</v>
      </c>
      <c r="E17" s="14" t="s">
        <v>63</v>
      </c>
      <c r="F17" s="15" t="s">
        <v>64</v>
      </c>
      <c r="G17" s="14" t="s">
        <v>74</v>
      </c>
      <c r="H17" s="15" t="s">
        <v>75</v>
      </c>
      <c r="I17" s="15" t="s">
        <v>65</v>
      </c>
      <c r="J17" s="14" t="s">
        <v>66</v>
      </c>
      <c r="K17" s="15" t="s">
        <v>67</v>
      </c>
      <c r="L17" s="15" t="s">
        <v>76</v>
      </c>
      <c r="M17" s="14" t="s">
        <v>77</v>
      </c>
      <c r="N17" s="15" t="s">
        <v>68</v>
      </c>
      <c r="O17" s="15" t="s">
        <v>78</v>
      </c>
      <c r="P17" s="14" t="s">
        <v>79</v>
      </c>
      <c r="Q17" s="14" t="s">
        <v>69</v>
      </c>
      <c r="R17" s="15" t="s">
        <v>80</v>
      </c>
      <c r="S17" s="15" t="s">
        <v>246</v>
      </c>
      <c r="T17" s="15" t="s">
        <v>247</v>
      </c>
      <c r="U17" s="15" t="s">
        <v>81</v>
      </c>
      <c r="V17" s="15" t="s">
        <v>82</v>
      </c>
      <c r="W17" s="15" t="s">
        <v>83</v>
      </c>
      <c r="X17" s="15" t="s">
        <v>84</v>
      </c>
      <c r="Y17" s="15" t="s">
        <v>85</v>
      </c>
      <c r="Z17" s="15" t="s">
        <v>86</v>
      </c>
      <c r="AA17" s="15" t="s">
        <v>87</v>
      </c>
      <c r="AB17" s="15" t="s">
        <v>88</v>
      </c>
      <c r="AC17" s="14" t="s">
        <v>89</v>
      </c>
      <c r="AD17" s="14" t="s">
        <v>90</v>
      </c>
      <c r="AE17" s="14" t="s">
        <v>91</v>
      </c>
      <c r="AF17" s="16" t="s">
        <v>92</v>
      </c>
      <c r="AG17" s="16" t="s">
        <v>93</v>
      </c>
      <c r="AH17" s="16" t="s">
        <v>94</v>
      </c>
      <c r="AI17" s="16" t="s">
        <v>95</v>
      </c>
      <c r="AJ17" s="16" t="s">
        <v>96</v>
      </c>
      <c r="AK17" s="14" t="s">
        <v>97</v>
      </c>
      <c r="AL17" s="14" t="s">
        <v>98</v>
      </c>
      <c r="AM17" s="14" t="s">
        <v>99</v>
      </c>
      <c r="AN17" s="17" t="s">
        <v>100</v>
      </c>
      <c r="AO17" s="17" t="s">
        <v>101</v>
      </c>
    </row>
    <row r="18" spans="1:41" ht="48.75" customHeight="1">
      <c r="A18" s="18" t="s">
        <v>14</v>
      </c>
      <c r="B18" s="11" t="s">
        <v>248</v>
      </c>
      <c r="C18" s="11" t="s">
        <v>249</v>
      </c>
      <c r="D18" s="11" t="s">
        <v>250</v>
      </c>
      <c r="E18" s="19"/>
      <c r="F18" s="19"/>
      <c r="G18" s="19"/>
      <c r="H18" s="19"/>
      <c r="I18" s="19"/>
      <c r="J18" s="19"/>
      <c r="K18" s="19"/>
      <c r="L18" s="19"/>
      <c r="M18" s="19"/>
      <c r="N18" s="19"/>
      <c r="O18" s="19"/>
      <c r="P18" s="19" t="s">
        <v>6</v>
      </c>
      <c r="Q18" s="19"/>
      <c r="R18" s="19"/>
      <c r="S18" s="19"/>
      <c r="T18" s="19"/>
      <c r="U18" s="19" t="s">
        <v>6</v>
      </c>
      <c r="V18" s="19" t="s">
        <v>6</v>
      </c>
      <c r="W18" s="22"/>
      <c r="X18" s="22"/>
      <c r="Y18" s="22" t="s">
        <v>6</v>
      </c>
      <c r="Z18" s="19" t="s">
        <v>6</v>
      </c>
      <c r="AA18" s="19"/>
      <c r="AB18" s="19"/>
      <c r="AC18" s="20">
        <v>3</v>
      </c>
      <c r="AD18" s="20">
        <v>3</v>
      </c>
      <c r="AE18" s="20" t="str">
        <f>IF(OR(ISBLANK(AC18),ISBLANK(AD18)),"",INDEX(評価表!$C$4:$G$8,MATCH(AC18,評価表!$B$4:$B$8,0),MATCH(AD18,評価表!$C$3:$G$3,0)))</f>
        <v>○</v>
      </c>
      <c r="AF18" s="11"/>
      <c r="AG18" s="11" t="s">
        <v>297</v>
      </c>
      <c r="AH18" s="11" t="s">
        <v>299</v>
      </c>
      <c r="AI18" s="11" t="s">
        <v>301</v>
      </c>
      <c r="AJ18" s="11" t="s">
        <v>300</v>
      </c>
      <c r="AK18" s="20">
        <v>2</v>
      </c>
      <c r="AL18" s="20">
        <v>2</v>
      </c>
      <c r="AM18" s="20" t="str">
        <f>IF(OR(ISBLANK(AK18),ISBLANK(AL18)),"",INDEX(評価表!$C$4:$G$8,MATCH(AK18,評価表!$B$4:$B$8,0),MATCH(AL18,評価表!$C$3:$G$3,0)))</f>
        <v>―</v>
      </c>
      <c r="AN18" s="11" t="s">
        <v>58</v>
      </c>
      <c r="AO18" s="12" t="s">
        <v>44</v>
      </c>
    </row>
    <row r="19" spans="1:41" ht="48.75" customHeight="1">
      <c r="A19" s="18" t="s">
        <v>14</v>
      </c>
      <c r="B19" s="11" t="s">
        <v>248</v>
      </c>
      <c r="C19" s="11" t="s">
        <v>251</v>
      </c>
      <c r="D19" s="11" t="s">
        <v>252</v>
      </c>
      <c r="E19" s="19"/>
      <c r="F19" s="19"/>
      <c r="G19" s="19"/>
      <c r="H19" s="19"/>
      <c r="I19" s="19"/>
      <c r="J19" s="19"/>
      <c r="K19" s="19"/>
      <c r="L19" s="19"/>
      <c r="M19" s="19"/>
      <c r="N19" s="19" t="s">
        <v>6</v>
      </c>
      <c r="O19" s="19"/>
      <c r="P19" s="19"/>
      <c r="Q19" s="19"/>
      <c r="R19" s="19" t="s">
        <v>6</v>
      </c>
      <c r="S19" s="19"/>
      <c r="T19" s="19"/>
      <c r="U19" s="19" t="s">
        <v>6</v>
      </c>
      <c r="V19" s="19" t="s">
        <v>6</v>
      </c>
      <c r="W19" s="22"/>
      <c r="X19" s="22"/>
      <c r="Y19" s="22" t="s">
        <v>6</v>
      </c>
      <c r="Z19" s="19" t="s">
        <v>6</v>
      </c>
      <c r="AA19" s="19"/>
      <c r="AB19" s="19"/>
      <c r="AC19" s="20">
        <v>5</v>
      </c>
      <c r="AD19" s="20">
        <v>3</v>
      </c>
      <c r="AE19" s="20" t="str">
        <f>IF(OR(ISBLANK(AC19),ISBLANK(AD19)),"",INDEX(評価表!$C$4:$G$8,MATCH(AC19,評価表!$B$4:$B$8,0),MATCH(AD19,評価表!$C$3:$G$3,0)))</f>
        <v>●</v>
      </c>
      <c r="AF19" s="11" t="s">
        <v>289</v>
      </c>
      <c r="AG19" s="11" t="s">
        <v>297</v>
      </c>
      <c r="AH19" s="11" t="s">
        <v>299</v>
      </c>
      <c r="AI19" s="11" t="s">
        <v>301</v>
      </c>
      <c r="AJ19" s="11" t="s">
        <v>300</v>
      </c>
      <c r="AK19" s="20">
        <v>4</v>
      </c>
      <c r="AL19" s="20">
        <v>2</v>
      </c>
      <c r="AM19" s="20" t="str">
        <f>IF(OR(ISBLANK(AK19),ISBLANK(AL19)),"",INDEX(評価表!$C$4:$G$8,MATCH(AK19,評価表!$B$4:$B$8,0),MATCH(AL19,評価表!$C$3:$G$3,0)))</f>
        <v>○</v>
      </c>
      <c r="AN19" s="11" t="s">
        <v>126</v>
      </c>
      <c r="AO19" s="12" t="s">
        <v>307</v>
      </c>
    </row>
    <row r="20" spans="1:41" ht="48.75" customHeight="1">
      <c r="A20" s="18" t="s">
        <v>14</v>
      </c>
      <c r="B20" s="11" t="s">
        <v>248</v>
      </c>
      <c r="C20" s="21" t="s">
        <v>253</v>
      </c>
      <c r="D20" s="11" t="s">
        <v>252</v>
      </c>
      <c r="E20" s="19"/>
      <c r="F20" s="19"/>
      <c r="G20" s="19"/>
      <c r="H20" s="19"/>
      <c r="I20" s="19" t="s">
        <v>6</v>
      </c>
      <c r="J20" s="19"/>
      <c r="K20" s="19"/>
      <c r="L20" s="19"/>
      <c r="M20" s="19"/>
      <c r="N20" s="19"/>
      <c r="O20" s="19"/>
      <c r="P20" s="19"/>
      <c r="Q20" s="19"/>
      <c r="R20" s="19"/>
      <c r="S20" s="19"/>
      <c r="T20" s="19"/>
      <c r="U20" s="19" t="s">
        <v>6</v>
      </c>
      <c r="V20" s="19" t="s">
        <v>6</v>
      </c>
      <c r="W20" s="22" t="s">
        <v>6</v>
      </c>
      <c r="X20" s="22"/>
      <c r="Y20" s="22"/>
      <c r="Z20" s="19" t="s">
        <v>6</v>
      </c>
      <c r="AA20" s="19"/>
      <c r="AB20" s="19"/>
      <c r="AC20" s="20">
        <v>2</v>
      </c>
      <c r="AD20" s="20">
        <v>3</v>
      </c>
      <c r="AE20" s="20" t="str">
        <f>IF(OR(ISBLANK(AC20),ISBLANK(AD20)),"",INDEX(評価表!$C$4:$G$8,MATCH(AC20,評価表!$B$4:$B$8,0),MATCH(AD20,評価表!$C$3:$G$3,0)))</f>
        <v>○</v>
      </c>
      <c r="AF20" s="11" t="s">
        <v>291</v>
      </c>
      <c r="AG20" s="11"/>
      <c r="AH20" s="11"/>
      <c r="AI20" s="11" t="s">
        <v>302</v>
      </c>
      <c r="AJ20" s="11"/>
      <c r="AK20" s="20">
        <v>2</v>
      </c>
      <c r="AL20" s="20">
        <v>2</v>
      </c>
      <c r="AM20" s="20" t="str">
        <f>IF(OR(ISBLANK(AK20),ISBLANK(AL20)),"",INDEX(評価表!$C$4:$G$8,MATCH(AK20,評価表!$B$4:$B$8,0),MATCH(AL20,評価表!$C$3:$G$3,0)))</f>
        <v>―</v>
      </c>
      <c r="AN20" s="11" t="s">
        <v>58</v>
      </c>
      <c r="AO20" s="12" t="s">
        <v>44</v>
      </c>
    </row>
    <row r="21" spans="1:41" ht="48.75" customHeight="1">
      <c r="A21" s="18" t="s">
        <v>14</v>
      </c>
      <c r="B21" s="11" t="s">
        <v>248</v>
      </c>
      <c r="C21" s="11" t="s">
        <v>254</v>
      </c>
      <c r="D21" s="11" t="s">
        <v>252</v>
      </c>
      <c r="E21" s="19"/>
      <c r="F21" s="19"/>
      <c r="G21" s="19"/>
      <c r="H21" s="19"/>
      <c r="I21" s="19"/>
      <c r="J21" s="19" t="s">
        <v>6</v>
      </c>
      <c r="K21" s="19"/>
      <c r="L21" s="19"/>
      <c r="M21" s="19"/>
      <c r="N21" s="19"/>
      <c r="O21" s="19"/>
      <c r="P21" s="19"/>
      <c r="Q21" s="19"/>
      <c r="R21" s="19"/>
      <c r="S21" s="19"/>
      <c r="T21" s="19"/>
      <c r="U21" s="19" t="s">
        <v>6</v>
      </c>
      <c r="V21" s="19" t="s">
        <v>6</v>
      </c>
      <c r="W21" s="22" t="s">
        <v>6</v>
      </c>
      <c r="X21" s="22"/>
      <c r="Y21" s="22"/>
      <c r="Z21" s="19" t="s">
        <v>6</v>
      </c>
      <c r="AA21" s="19"/>
      <c r="AB21" s="19"/>
      <c r="AC21" s="20">
        <v>2</v>
      </c>
      <c r="AD21" s="20">
        <v>2</v>
      </c>
      <c r="AE21" s="20" t="str">
        <f>IF(OR(ISBLANK(AC21),ISBLANK(AD21)),"",INDEX(評価表!$C$4:$G$8,MATCH(AC21,評価表!$B$4:$B$8,0),MATCH(AD21,評価表!$C$3:$G$3,0)))</f>
        <v>―</v>
      </c>
      <c r="AF21" s="11" t="s">
        <v>444</v>
      </c>
      <c r="AG21" s="11"/>
      <c r="AH21" s="11"/>
      <c r="AI21" s="11" t="s">
        <v>303</v>
      </c>
      <c r="AJ21" s="11"/>
      <c r="AK21" s="20">
        <v>2</v>
      </c>
      <c r="AL21" s="20">
        <v>1</v>
      </c>
      <c r="AM21" s="20" t="str">
        <f>IF(OR(ISBLANK(AK21),ISBLANK(AL21)),"",INDEX(評価表!$C$4:$G$8,MATCH(AK21,評価表!$B$4:$B$8,0),MATCH(AL21,評価表!$C$3:$G$3,0)))</f>
        <v>―</v>
      </c>
      <c r="AN21" s="11" t="s">
        <v>58</v>
      </c>
      <c r="AO21" s="12" t="s">
        <v>321</v>
      </c>
    </row>
    <row r="22" spans="1:41" ht="48.75" customHeight="1">
      <c r="A22" s="18" t="s">
        <v>14</v>
      </c>
      <c r="B22" s="11" t="s">
        <v>248</v>
      </c>
      <c r="C22" s="11" t="s">
        <v>255</v>
      </c>
      <c r="D22" s="11" t="s">
        <v>252</v>
      </c>
      <c r="E22" s="19"/>
      <c r="F22" s="19" t="s">
        <v>6</v>
      </c>
      <c r="G22" s="19"/>
      <c r="H22" s="19"/>
      <c r="I22" s="19"/>
      <c r="J22" s="19"/>
      <c r="K22" s="19"/>
      <c r="L22" s="19"/>
      <c r="M22" s="19"/>
      <c r="N22" s="19"/>
      <c r="O22" s="19"/>
      <c r="P22" s="19"/>
      <c r="Q22" s="19"/>
      <c r="R22" s="19"/>
      <c r="S22" s="19"/>
      <c r="T22" s="19"/>
      <c r="U22" s="19" t="s">
        <v>0</v>
      </c>
      <c r="V22" s="19" t="s">
        <v>6</v>
      </c>
      <c r="W22" s="22" t="s">
        <v>6</v>
      </c>
      <c r="X22" s="22"/>
      <c r="Y22" s="22"/>
      <c r="Z22" s="19" t="s">
        <v>6</v>
      </c>
      <c r="AA22" s="19"/>
      <c r="AB22" s="19"/>
      <c r="AC22" s="20">
        <v>3</v>
      </c>
      <c r="AD22" s="20">
        <v>3</v>
      </c>
      <c r="AE22" s="20" t="str">
        <f>IF(OR(ISBLANK(AC22),ISBLANK(AD22)),"",INDEX(評価表!$C$4:$G$8,MATCH(AC22,評価表!$B$4:$B$8,0),MATCH(AD22,評価表!$C$3:$G$3,0)))</f>
        <v>○</v>
      </c>
      <c r="AF22" s="11"/>
      <c r="AG22" s="11"/>
      <c r="AH22" s="11"/>
      <c r="AI22" s="11" t="s">
        <v>304</v>
      </c>
      <c r="AJ22" s="11"/>
      <c r="AK22" s="20">
        <v>2</v>
      </c>
      <c r="AL22" s="20">
        <v>2</v>
      </c>
      <c r="AM22" s="20" t="str">
        <f>IF(OR(ISBLANK(AK22),ISBLANK(AL22)),"",INDEX(評価表!$C$4:$G$8,MATCH(AK22,評価表!$B$4:$B$8,0),MATCH(AL22,評価表!$C$3:$G$3,0)))</f>
        <v>―</v>
      </c>
      <c r="AN22" s="11" t="s">
        <v>58</v>
      </c>
      <c r="AO22" s="12" t="s">
        <v>44</v>
      </c>
    </row>
    <row r="23" spans="1:41" ht="48.75" customHeight="1">
      <c r="A23" s="18" t="s">
        <v>14</v>
      </c>
      <c r="B23" s="11" t="s">
        <v>248</v>
      </c>
      <c r="C23" s="11" t="s">
        <v>256</v>
      </c>
      <c r="D23" s="11" t="s">
        <v>252</v>
      </c>
      <c r="E23" s="19"/>
      <c r="F23" s="19" t="s">
        <v>6</v>
      </c>
      <c r="G23" s="19"/>
      <c r="H23" s="19"/>
      <c r="I23" s="19"/>
      <c r="J23" s="19"/>
      <c r="K23" s="19"/>
      <c r="L23" s="19"/>
      <c r="M23" s="19"/>
      <c r="N23" s="19"/>
      <c r="O23" s="19" t="s">
        <v>6</v>
      </c>
      <c r="P23" s="19"/>
      <c r="Q23" s="19"/>
      <c r="R23" s="19"/>
      <c r="S23" s="19"/>
      <c r="T23" s="19"/>
      <c r="U23" s="19" t="s">
        <v>6</v>
      </c>
      <c r="V23" s="19" t="s">
        <v>6</v>
      </c>
      <c r="W23" s="22" t="s">
        <v>6</v>
      </c>
      <c r="X23" s="22"/>
      <c r="Y23" s="22"/>
      <c r="Z23" s="19"/>
      <c r="AA23" s="19"/>
      <c r="AB23" s="19" t="s">
        <v>6</v>
      </c>
      <c r="AC23" s="20">
        <v>4</v>
      </c>
      <c r="AD23" s="20">
        <v>1</v>
      </c>
      <c r="AE23" s="20" t="str">
        <f>IF(OR(ISBLANK(AC23),ISBLANK(AD23)),"",INDEX(評価表!$C$4:$G$8,MATCH(AC23,評価表!$B$4:$B$8,0),MATCH(AD23,評価表!$C$3:$G$3,0)))</f>
        <v>△</v>
      </c>
      <c r="AF23" s="11"/>
      <c r="AG23" s="11"/>
      <c r="AH23" s="11"/>
      <c r="AI23" s="11" t="s">
        <v>305</v>
      </c>
      <c r="AJ23" s="11"/>
      <c r="AK23" s="20">
        <v>3</v>
      </c>
      <c r="AL23" s="20">
        <v>1</v>
      </c>
      <c r="AM23" s="20" t="str">
        <f>IF(OR(ISBLANK(AK23),ISBLANK(AL23)),"",INDEX(評価表!$C$4:$G$8,MATCH(AK23,評価表!$B$4:$B$8,0),MATCH(AL23,評価表!$C$3:$G$3,0)))</f>
        <v>―</v>
      </c>
      <c r="AN23" s="11" t="s">
        <v>58</v>
      </c>
      <c r="AO23" s="12" t="s">
        <v>44</v>
      </c>
    </row>
    <row r="24" spans="1:41" ht="48.75" customHeight="1">
      <c r="A24" s="18" t="s">
        <v>257</v>
      </c>
      <c r="B24" s="11" t="s">
        <v>258</v>
      </c>
      <c r="C24" s="11" t="s">
        <v>249</v>
      </c>
      <c r="D24" s="11" t="s">
        <v>250</v>
      </c>
      <c r="E24" s="19"/>
      <c r="F24" s="19"/>
      <c r="G24" s="19"/>
      <c r="H24" s="19"/>
      <c r="I24" s="19"/>
      <c r="J24" s="19"/>
      <c r="K24" s="19"/>
      <c r="L24" s="19"/>
      <c r="M24" s="19"/>
      <c r="N24" s="19"/>
      <c r="O24" s="19"/>
      <c r="P24" s="19" t="s">
        <v>6</v>
      </c>
      <c r="Q24" s="19"/>
      <c r="R24" s="19"/>
      <c r="S24" s="19"/>
      <c r="T24" s="19"/>
      <c r="U24" s="19" t="s">
        <v>6</v>
      </c>
      <c r="V24" s="19" t="s">
        <v>6</v>
      </c>
      <c r="W24" s="22"/>
      <c r="X24" s="22"/>
      <c r="Y24" s="22" t="s">
        <v>6</v>
      </c>
      <c r="Z24" s="19" t="s">
        <v>6</v>
      </c>
      <c r="AA24" s="19"/>
      <c r="AB24" s="19"/>
      <c r="AC24" s="20">
        <v>3</v>
      </c>
      <c r="AD24" s="20">
        <v>3</v>
      </c>
      <c r="AE24" s="20" t="str">
        <f>IF(OR(ISBLANK(AC24),ISBLANK(AD24)),"",INDEX(評価表!$C$4:$G$8,MATCH(AC24,評価表!$B$4:$B$8,0),MATCH(AD24,評価表!$C$3:$G$3,0)))</f>
        <v>○</v>
      </c>
      <c r="AF24" s="11"/>
      <c r="AG24" s="11" t="s">
        <v>298</v>
      </c>
      <c r="AH24" s="11" t="s">
        <v>299</v>
      </c>
      <c r="AI24" s="11" t="s">
        <v>306</v>
      </c>
      <c r="AJ24" s="11" t="s">
        <v>300</v>
      </c>
      <c r="AK24" s="20">
        <v>2</v>
      </c>
      <c r="AL24" s="20">
        <v>2</v>
      </c>
      <c r="AM24" s="20" t="str">
        <f>IF(OR(ISBLANK(AK24),ISBLANK(AL24)),"",INDEX(評価表!$C$4:$G$8,MATCH(AK24,評価表!$B$4:$B$8,0),MATCH(AL24,評価表!$C$3:$G$3,0)))</f>
        <v>―</v>
      </c>
      <c r="AN24" s="11" t="s">
        <v>58</v>
      </c>
      <c r="AO24" s="12" t="s">
        <v>321</v>
      </c>
    </row>
    <row r="25" spans="1:41" ht="48.75" customHeight="1">
      <c r="A25" s="18" t="s">
        <v>257</v>
      </c>
      <c r="B25" s="11" t="s">
        <v>258</v>
      </c>
      <c r="C25" s="11" t="s">
        <v>251</v>
      </c>
      <c r="D25" s="11" t="s">
        <v>252</v>
      </c>
      <c r="E25" s="19"/>
      <c r="F25" s="19"/>
      <c r="G25" s="19"/>
      <c r="H25" s="19"/>
      <c r="I25" s="19"/>
      <c r="J25" s="19"/>
      <c r="K25" s="19"/>
      <c r="L25" s="19"/>
      <c r="M25" s="19"/>
      <c r="N25" s="19" t="s">
        <v>6</v>
      </c>
      <c r="O25" s="19"/>
      <c r="P25" s="19"/>
      <c r="Q25" s="19"/>
      <c r="R25" s="19"/>
      <c r="S25" s="19"/>
      <c r="T25" s="19"/>
      <c r="U25" s="19" t="s">
        <v>6</v>
      </c>
      <c r="V25" s="19" t="s">
        <v>6</v>
      </c>
      <c r="W25" s="22"/>
      <c r="X25" s="22"/>
      <c r="Y25" s="22" t="s">
        <v>6</v>
      </c>
      <c r="Z25" s="19" t="s">
        <v>6</v>
      </c>
      <c r="AA25" s="19"/>
      <c r="AB25" s="19"/>
      <c r="AC25" s="20">
        <v>5</v>
      </c>
      <c r="AD25" s="20">
        <v>4</v>
      </c>
      <c r="AE25" s="20" t="str">
        <f>IF(OR(ISBLANK(AC25),ISBLANK(AD25)),"",INDEX(評価表!$C$4:$G$8,MATCH(AC25,評価表!$B$4:$B$8,0),MATCH(AD25,評価表!$C$3:$G$3,0)))</f>
        <v>●</v>
      </c>
      <c r="AF25" s="11" t="s">
        <v>290</v>
      </c>
      <c r="AG25" s="11" t="s">
        <v>298</v>
      </c>
      <c r="AH25" s="11" t="s">
        <v>299</v>
      </c>
      <c r="AI25" s="11" t="s">
        <v>306</v>
      </c>
      <c r="AJ25" s="11" t="s">
        <v>300</v>
      </c>
      <c r="AK25" s="20">
        <v>5</v>
      </c>
      <c r="AL25" s="20">
        <v>3</v>
      </c>
      <c r="AM25" s="20" t="str">
        <f>IF(OR(ISBLANK(AK25),ISBLANK(AL25)),"",INDEX(評価表!$C$4:$G$8,MATCH(AK25,評価表!$B$4:$B$8,0),MATCH(AL25,評価表!$C$3:$G$3,0)))</f>
        <v>●</v>
      </c>
      <c r="AN25" s="11" t="s">
        <v>295</v>
      </c>
      <c r="AO25" s="12" t="s">
        <v>308</v>
      </c>
    </row>
    <row r="26" spans="1:41" ht="48.75" customHeight="1">
      <c r="A26" s="18" t="s">
        <v>257</v>
      </c>
      <c r="B26" s="11" t="s">
        <v>258</v>
      </c>
      <c r="C26" s="11" t="s">
        <v>253</v>
      </c>
      <c r="D26" s="11" t="s">
        <v>252</v>
      </c>
      <c r="E26" s="19"/>
      <c r="F26" s="19"/>
      <c r="G26" s="19"/>
      <c r="H26" s="19"/>
      <c r="I26" s="19" t="s">
        <v>6</v>
      </c>
      <c r="J26" s="19"/>
      <c r="K26" s="19"/>
      <c r="L26" s="19"/>
      <c r="M26" s="19"/>
      <c r="N26" s="19"/>
      <c r="O26" s="19"/>
      <c r="P26" s="19"/>
      <c r="Q26" s="19"/>
      <c r="R26" s="19"/>
      <c r="S26" s="19"/>
      <c r="T26" s="19"/>
      <c r="U26" s="19" t="s">
        <v>6</v>
      </c>
      <c r="V26" s="19" t="s">
        <v>6</v>
      </c>
      <c r="W26" s="22" t="s">
        <v>6</v>
      </c>
      <c r="X26" s="22"/>
      <c r="Y26" s="22"/>
      <c r="Z26" s="19" t="s">
        <v>6</v>
      </c>
      <c r="AA26" s="19"/>
      <c r="AB26" s="19"/>
      <c r="AC26" s="20">
        <v>3</v>
      </c>
      <c r="AD26" s="20">
        <v>3</v>
      </c>
      <c r="AE26" s="20" t="str">
        <f>IF(OR(ISBLANK(AC26),ISBLANK(AD26)),"",INDEX(評価表!$C$4:$G$8,MATCH(AC26,評価表!$B$4:$B$8,0),MATCH(AD26,評価表!$C$3:$G$3,0)))</f>
        <v>○</v>
      </c>
      <c r="AF26" s="11" t="s">
        <v>292</v>
      </c>
      <c r="AG26" s="11" t="s">
        <v>320</v>
      </c>
      <c r="AH26" s="11"/>
      <c r="AI26" s="11" t="s">
        <v>309</v>
      </c>
      <c r="AJ26" s="11"/>
      <c r="AK26" s="20">
        <v>2</v>
      </c>
      <c r="AL26" s="20">
        <v>2</v>
      </c>
      <c r="AM26" s="20" t="str">
        <f>IF(OR(ISBLANK(AK26),ISBLANK(AL26)),"",INDEX(評価表!$C$4:$G$8,MATCH(AK26,評価表!$B$4:$B$8,0),MATCH(AL26,評価表!$C$3:$G$3,0)))</f>
        <v>―</v>
      </c>
      <c r="AN26" s="11" t="s">
        <v>58</v>
      </c>
      <c r="AO26" s="12" t="s">
        <v>321</v>
      </c>
    </row>
    <row r="27" spans="1:41" ht="48.75" customHeight="1">
      <c r="A27" s="18" t="s">
        <v>257</v>
      </c>
      <c r="B27" s="11" t="s">
        <v>258</v>
      </c>
      <c r="C27" s="11" t="s">
        <v>254</v>
      </c>
      <c r="D27" s="11" t="s">
        <v>252</v>
      </c>
      <c r="E27" s="19"/>
      <c r="F27" s="19"/>
      <c r="G27" s="19"/>
      <c r="H27" s="19"/>
      <c r="I27" s="19"/>
      <c r="J27" s="19" t="s">
        <v>6</v>
      </c>
      <c r="K27" s="19"/>
      <c r="L27" s="19"/>
      <c r="M27" s="19"/>
      <c r="N27" s="19"/>
      <c r="O27" s="19"/>
      <c r="P27" s="19"/>
      <c r="Q27" s="19"/>
      <c r="R27" s="19"/>
      <c r="S27" s="19"/>
      <c r="T27" s="19"/>
      <c r="U27" s="19" t="s">
        <v>6</v>
      </c>
      <c r="V27" s="19" t="s">
        <v>6</v>
      </c>
      <c r="W27" s="22" t="s">
        <v>6</v>
      </c>
      <c r="X27" s="22"/>
      <c r="Y27" s="22"/>
      <c r="Z27" s="19" t="s">
        <v>6</v>
      </c>
      <c r="AA27" s="19"/>
      <c r="AB27" s="19"/>
      <c r="AC27" s="20">
        <v>3</v>
      </c>
      <c r="AD27" s="20">
        <v>3</v>
      </c>
      <c r="AE27" s="20" t="str">
        <f>IF(OR(ISBLANK(AC27),ISBLANK(AD27)),"",INDEX(評価表!$C$4:$G$8,MATCH(AC27,評価表!$B$4:$B$8,0),MATCH(AD27,評価表!$C$3:$G$3,0)))</f>
        <v>○</v>
      </c>
      <c r="AF27" s="11" t="s">
        <v>293</v>
      </c>
      <c r="AG27" s="11"/>
      <c r="AH27" s="11"/>
      <c r="AI27" s="11" t="s">
        <v>309</v>
      </c>
      <c r="AJ27" s="11"/>
      <c r="AK27" s="20">
        <v>2</v>
      </c>
      <c r="AL27" s="20">
        <v>2</v>
      </c>
      <c r="AM27" s="20" t="str">
        <f>IF(OR(ISBLANK(AK27),ISBLANK(AL27)),"",INDEX(評価表!$C$4:$G$8,MATCH(AK27,評価表!$B$4:$B$8,0),MATCH(AL27,評価表!$C$3:$G$3,0)))</f>
        <v>―</v>
      </c>
      <c r="AN27" s="11" t="s">
        <v>58</v>
      </c>
      <c r="AO27" s="12" t="s">
        <v>44</v>
      </c>
    </row>
    <row r="28" spans="1:41" ht="48.75" customHeight="1">
      <c r="A28" s="18" t="s">
        <v>257</v>
      </c>
      <c r="B28" s="11" t="s">
        <v>258</v>
      </c>
      <c r="C28" s="11" t="s">
        <v>255</v>
      </c>
      <c r="D28" s="11" t="s">
        <v>252</v>
      </c>
      <c r="E28" s="19"/>
      <c r="F28" s="19" t="s">
        <v>6</v>
      </c>
      <c r="G28" s="19"/>
      <c r="H28" s="19"/>
      <c r="I28" s="19"/>
      <c r="J28" s="19"/>
      <c r="K28" s="19"/>
      <c r="L28" s="19"/>
      <c r="M28" s="19"/>
      <c r="N28" s="19"/>
      <c r="O28" s="19"/>
      <c r="P28" s="19"/>
      <c r="Q28" s="19"/>
      <c r="R28" s="19"/>
      <c r="S28" s="19"/>
      <c r="T28" s="19"/>
      <c r="U28" s="19" t="s">
        <v>6</v>
      </c>
      <c r="V28" s="19" t="s">
        <v>6</v>
      </c>
      <c r="W28" s="22" t="s">
        <v>6</v>
      </c>
      <c r="X28" s="22"/>
      <c r="Y28" s="22"/>
      <c r="Z28" s="19" t="s">
        <v>6</v>
      </c>
      <c r="AA28" s="19"/>
      <c r="AB28" s="19"/>
      <c r="AC28" s="20">
        <v>2</v>
      </c>
      <c r="AD28" s="20">
        <v>3</v>
      </c>
      <c r="AE28" s="20" t="str">
        <f>IF(OR(ISBLANK(AC28),ISBLANK(AD28)),"",INDEX(評価表!$C$4:$G$8,MATCH(AC28,評価表!$B$4:$B$8,0),MATCH(AD28,評価表!$C$3:$G$3,0)))</f>
        <v>○</v>
      </c>
      <c r="AF28" s="11"/>
      <c r="AG28" s="11"/>
      <c r="AH28" s="11"/>
      <c r="AI28" s="11" t="s">
        <v>304</v>
      </c>
      <c r="AJ28" s="11"/>
      <c r="AK28" s="20">
        <v>2</v>
      </c>
      <c r="AL28" s="20">
        <v>2</v>
      </c>
      <c r="AM28" s="20" t="str">
        <f>IF(OR(ISBLANK(AK28),ISBLANK(AL28)),"",INDEX(評価表!$C$4:$G$8,MATCH(AK28,評価表!$B$4:$B$8,0),MATCH(AL28,評価表!$C$3:$G$3,0)))</f>
        <v>―</v>
      </c>
      <c r="AN28" s="11" t="s">
        <v>58</v>
      </c>
      <c r="AO28" s="12" t="s">
        <v>322</v>
      </c>
    </row>
    <row r="29" spans="1:41" ht="48.75" customHeight="1">
      <c r="A29" s="18" t="s">
        <v>257</v>
      </c>
      <c r="B29" s="11" t="s">
        <v>258</v>
      </c>
      <c r="C29" s="11" t="s">
        <v>259</v>
      </c>
      <c r="D29" s="11" t="s">
        <v>252</v>
      </c>
      <c r="E29" s="19"/>
      <c r="F29" s="19"/>
      <c r="G29" s="19"/>
      <c r="H29" s="19"/>
      <c r="I29" s="19"/>
      <c r="J29" s="19"/>
      <c r="K29" s="19"/>
      <c r="L29" s="19" t="s">
        <v>6</v>
      </c>
      <c r="M29" s="19" t="s">
        <v>6</v>
      </c>
      <c r="N29" s="19"/>
      <c r="O29" s="19"/>
      <c r="P29" s="19" t="s">
        <v>6</v>
      </c>
      <c r="Q29" s="19"/>
      <c r="R29" s="19"/>
      <c r="S29" s="19"/>
      <c r="T29" s="19"/>
      <c r="U29" s="19" t="s">
        <v>6</v>
      </c>
      <c r="V29" s="19" t="s">
        <v>6</v>
      </c>
      <c r="W29" s="22" t="s">
        <v>6</v>
      </c>
      <c r="X29" s="22"/>
      <c r="Y29" s="22"/>
      <c r="Z29" s="19"/>
      <c r="AA29" s="19"/>
      <c r="AB29" s="19" t="s">
        <v>6</v>
      </c>
      <c r="AC29" s="20">
        <v>5</v>
      </c>
      <c r="AD29" s="20">
        <v>1</v>
      </c>
      <c r="AE29" s="20" t="str">
        <f>IF(OR(ISBLANK(AC29),ISBLANK(AD29)),"",INDEX(評価表!$C$4:$G$8,MATCH(AC29,評価表!$B$4:$B$8,0),MATCH(AD29,評価表!$C$3:$G$3,0)))</f>
        <v>△</v>
      </c>
      <c r="AF29" s="11"/>
      <c r="AG29" s="11"/>
      <c r="AH29" s="11"/>
      <c r="AI29" s="11" t="s">
        <v>294</v>
      </c>
      <c r="AJ29" s="11"/>
      <c r="AK29" s="20">
        <v>4</v>
      </c>
      <c r="AL29" s="20">
        <v>1</v>
      </c>
      <c r="AM29" s="20" t="str">
        <f>IF(OR(ISBLANK(AK29),ISBLANK(AL29)),"",INDEX(評価表!$C$4:$G$8,MATCH(AK29,評価表!$B$4:$B$8,0),MATCH(AL29,評価表!$C$3:$G$3,0)))</f>
        <v>△</v>
      </c>
      <c r="AN29" s="11" t="s">
        <v>158</v>
      </c>
      <c r="AO29" s="12" t="s">
        <v>296</v>
      </c>
    </row>
    <row r="30" spans="1:41" ht="48.75" customHeight="1">
      <c r="A30" s="18" t="s">
        <v>260</v>
      </c>
      <c r="B30" s="11" t="s">
        <v>261</v>
      </c>
      <c r="C30" s="11" t="s">
        <v>262</v>
      </c>
      <c r="D30" s="11" t="s">
        <v>250</v>
      </c>
      <c r="E30" s="19"/>
      <c r="F30" s="19"/>
      <c r="G30" s="19"/>
      <c r="H30" s="19"/>
      <c r="I30" s="19"/>
      <c r="J30" s="19"/>
      <c r="K30" s="19"/>
      <c r="L30" s="19"/>
      <c r="M30" s="19"/>
      <c r="N30" s="19"/>
      <c r="O30" s="19"/>
      <c r="P30" s="19" t="s">
        <v>6</v>
      </c>
      <c r="Q30" s="19"/>
      <c r="R30" s="19"/>
      <c r="S30" s="19"/>
      <c r="T30" s="19"/>
      <c r="U30" s="19" t="s">
        <v>6</v>
      </c>
      <c r="V30" s="19" t="s">
        <v>6</v>
      </c>
      <c r="W30" s="22"/>
      <c r="X30" s="22"/>
      <c r="Y30" s="22" t="s">
        <v>6</v>
      </c>
      <c r="Z30" s="19" t="s">
        <v>6</v>
      </c>
      <c r="AA30" s="19"/>
      <c r="AB30" s="19"/>
      <c r="AC30" s="20">
        <v>3</v>
      </c>
      <c r="AD30" s="20">
        <v>2</v>
      </c>
      <c r="AE30" s="20" t="str">
        <f>IF(OR(ISBLANK(AC30),ISBLANK(AD30)),"",INDEX(評価表!$C$4:$G$8,MATCH(AC30,評価表!$B$4:$B$8,0),MATCH(AD30,評価表!$C$3:$G$3,0)))</f>
        <v>○</v>
      </c>
      <c r="AF30" s="11"/>
      <c r="AG30" s="11" t="s">
        <v>317</v>
      </c>
      <c r="AH30" s="11"/>
      <c r="AI30" s="11" t="s">
        <v>316</v>
      </c>
      <c r="AJ30" s="11"/>
      <c r="AK30" s="20">
        <v>2</v>
      </c>
      <c r="AL30" s="20">
        <v>2</v>
      </c>
      <c r="AM30" s="20" t="str">
        <f>IF(OR(ISBLANK(AK30),ISBLANK(AL30)),"",INDEX(評価表!$C$4:$G$8,MATCH(AK30,評価表!$B$4:$B$8,0),MATCH(AL30,評価表!$C$3:$G$3,0)))</f>
        <v>―</v>
      </c>
      <c r="AN30" s="11" t="s">
        <v>58</v>
      </c>
      <c r="AO30" s="12" t="s">
        <v>44</v>
      </c>
    </row>
    <row r="31" spans="1:41" ht="48.75" customHeight="1">
      <c r="A31" s="18" t="s">
        <v>260</v>
      </c>
      <c r="B31" s="11" t="s">
        <v>261</v>
      </c>
      <c r="C31" s="11" t="s">
        <v>263</v>
      </c>
      <c r="D31" s="11" t="s">
        <v>250</v>
      </c>
      <c r="E31" s="19"/>
      <c r="F31" s="19"/>
      <c r="G31" s="19"/>
      <c r="H31" s="19"/>
      <c r="I31" s="19"/>
      <c r="J31" s="19"/>
      <c r="K31" s="19"/>
      <c r="L31" s="19"/>
      <c r="M31" s="19"/>
      <c r="N31" s="19"/>
      <c r="O31" s="19"/>
      <c r="P31" s="19" t="s">
        <v>6</v>
      </c>
      <c r="Q31" s="19"/>
      <c r="R31" s="19"/>
      <c r="S31" s="19"/>
      <c r="T31" s="19"/>
      <c r="U31" s="19" t="s">
        <v>6</v>
      </c>
      <c r="V31" s="19" t="s">
        <v>6</v>
      </c>
      <c r="W31" s="22"/>
      <c r="X31" s="22"/>
      <c r="Y31" s="22" t="s">
        <v>6</v>
      </c>
      <c r="Z31" s="19" t="s">
        <v>6</v>
      </c>
      <c r="AA31" s="19"/>
      <c r="AB31" s="19"/>
      <c r="AC31" s="20">
        <v>2</v>
      </c>
      <c r="AD31" s="20">
        <v>2</v>
      </c>
      <c r="AE31" s="20" t="str">
        <f>IF(OR(ISBLANK(AC31),ISBLANK(AD31)),"",INDEX(評価表!$C$4:$G$8,MATCH(AC31,評価表!$B$4:$B$8,0),MATCH(AD31,評価表!$C$3:$G$3,0)))</f>
        <v>―</v>
      </c>
      <c r="AF31" s="11"/>
      <c r="AG31" s="11" t="s">
        <v>319</v>
      </c>
      <c r="AH31" s="11"/>
      <c r="AI31" s="11" t="s">
        <v>318</v>
      </c>
      <c r="AJ31" s="11"/>
      <c r="AK31" s="20">
        <v>2</v>
      </c>
      <c r="AL31" s="20">
        <v>2</v>
      </c>
      <c r="AM31" s="20" t="str">
        <f>IF(OR(ISBLANK(AK31),ISBLANK(AL31)),"",INDEX(評価表!$C$4:$G$8,MATCH(AK31,評価表!$B$4:$B$8,0),MATCH(AL31,評価表!$C$3:$G$3,0)))</f>
        <v>―</v>
      </c>
      <c r="AN31" s="11" t="s">
        <v>58</v>
      </c>
      <c r="AO31" s="12" t="s">
        <v>44</v>
      </c>
    </row>
    <row r="32" spans="1:41" ht="48.75" customHeight="1">
      <c r="A32" s="18" t="s">
        <v>260</v>
      </c>
      <c r="B32" s="11" t="s">
        <v>261</v>
      </c>
      <c r="C32" s="11" t="s">
        <v>264</v>
      </c>
      <c r="D32" s="11" t="s">
        <v>252</v>
      </c>
      <c r="E32" s="19"/>
      <c r="F32" s="19"/>
      <c r="G32" s="19"/>
      <c r="H32" s="19"/>
      <c r="I32" s="19"/>
      <c r="J32" s="19"/>
      <c r="K32" s="19"/>
      <c r="L32" s="19"/>
      <c r="M32" s="19"/>
      <c r="N32" s="19"/>
      <c r="O32" s="19"/>
      <c r="P32" s="19"/>
      <c r="Q32" s="19" t="s">
        <v>6</v>
      </c>
      <c r="R32" s="19"/>
      <c r="S32" s="19"/>
      <c r="T32" s="19"/>
      <c r="U32" s="19"/>
      <c r="V32" s="19" t="s">
        <v>6</v>
      </c>
      <c r="W32" s="22" t="s">
        <v>6</v>
      </c>
      <c r="X32" s="22"/>
      <c r="Y32" s="22"/>
      <c r="Z32" s="19"/>
      <c r="AA32" s="19"/>
      <c r="AB32" s="19" t="s">
        <v>6</v>
      </c>
      <c r="AC32" s="20">
        <v>4</v>
      </c>
      <c r="AD32" s="20">
        <v>1</v>
      </c>
      <c r="AE32" s="20" t="str">
        <f>IF(OR(ISBLANK(AC32),ISBLANK(AD32)),"",INDEX(評価表!$C$4:$G$8,MATCH(AC32,評価表!$B$4:$B$8,0),MATCH(AD32,評価表!$C$3:$G$3,0)))</f>
        <v>△</v>
      </c>
      <c r="AF32" s="11" t="s">
        <v>312</v>
      </c>
      <c r="AG32" s="11" t="s">
        <v>311</v>
      </c>
      <c r="AH32" s="11"/>
      <c r="AI32" s="81" t="s">
        <v>310</v>
      </c>
      <c r="AJ32" s="11"/>
      <c r="AK32" s="20">
        <v>3</v>
      </c>
      <c r="AL32" s="20">
        <v>1</v>
      </c>
      <c r="AM32" s="20" t="str">
        <f>IF(OR(ISBLANK(AK32),ISBLANK(AL32)),"",INDEX(評価表!$C$4:$G$8,MATCH(AK32,評価表!$B$4:$B$8,0),MATCH(AL32,評価表!$C$3:$G$3,0)))</f>
        <v>―</v>
      </c>
      <c r="AN32" s="11" t="s">
        <v>58</v>
      </c>
      <c r="AO32" s="12" t="s">
        <v>44</v>
      </c>
    </row>
    <row r="33" spans="1:41" ht="48.75" customHeight="1">
      <c r="A33" s="18" t="s">
        <v>260</v>
      </c>
      <c r="B33" s="11" t="s">
        <v>261</v>
      </c>
      <c r="C33" s="11" t="s">
        <v>265</v>
      </c>
      <c r="D33" s="11" t="s">
        <v>252</v>
      </c>
      <c r="E33" s="19" t="s">
        <v>6</v>
      </c>
      <c r="F33" s="19"/>
      <c r="G33" s="19"/>
      <c r="H33" s="19"/>
      <c r="I33" s="19"/>
      <c r="J33" s="19"/>
      <c r="K33" s="19"/>
      <c r="L33" s="19"/>
      <c r="M33" s="19"/>
      <c r="N33" s="19"/>
      <c r="O33" s="19" t="s">
        <v>6</v>
      </c>
      <c r="P33" s="19" t="s">
        <v>6</v>
      </c>
      <c r="Q33" s="19"/>
      <c r="R33" s="19"/>
      <c r="S33" s="19"/>
      <c r="T33" s="19"/>
      <c r="U33" s="19" t="s">
        <v>6</v>
      </c>
      <c r="V33" s="19" t="s">
        <v>6</v>
      </c>
      <c r="W33" s="22"/>
      <c r="X33" s="22"/>
      <c r="Y33" s="22" t="s">
        <v>6</v>
      </c>
      <c r="Z33" s="19" t="s">
        <v>6</v>
      </c>
      <c r="AA33" s="19"/>
      <c r="AB33" s="19"/>
      <c r="AC33" s="20">
        <v>2</v>
      </c>
      <c r="AD33" s="20">
        <v>2</v>
      </c>
      <c r="AE33" s="20" t="str">
        <f>IF(OR(ISBLANK(AC33),ISBLANK(AD33)),"",INDEX(評価表!$C$4:$G$8,MATCH(AC33,評価表!$B$4:$B$8,0),MATCH(AD33,評価表!$C$3:$G$3,0)))</f>
        <v>―</v>
      </c>
      <c r="AF33" s="11" t="s">
        <v>313</v>
      </c>
      <c r="AG33" s="11"/>
      <c r="AH33" s="11" t="s">
        <v>323</v>
      </c>
      <c r="AI33" s="81" t="s">
        <v>314</v>
      </c>
      <c r="AJ33" s="11"/>
      <c r="AK33" s="20">
        <v>3</v>
      </c>
      <c r="AL33" s="20">
        <v>3</v>
      </c>
      <c r="AM33" s="20" t="str">
        <f>IF(OR(ISBLANK(AK33),ISBLANK(AL33)),"",INDEX(評価表!$C$4:$G$8,MATCH(AK33,評価表!$B$4:$B$8,0),MATCH(AL33,評価表!$C$3:$G$3,0)))</f>
        <v>○</v>
      </c>
      <c r="AN33" s="11" t="s">
        <v>126</v>
      </c>
      <c r="AO33" s="12" t="s">
        <v>307</v>
      </c>
    </row>
    <row r="34" spans="1:41" ht="48.75" customHeight="1">
      <c r="A34" s="18" t="s">
        <v>260</v>
      </c>
      <c r="B34" s="11" t="s">
        <v>261</v>
      </c>
      <c r="C34" s="11" t="s">
        <v>266</v>
      </c>
      <c r="D34" s="11" t="s">
        <v>250</v>
      </c>
      <c r="E34" s="19"/>
      <c r="F34" s="19"/>
      <c r="G34" s="19"/>
      <c r="H34" s="19"/>
      <c r="I34" s="19"/>
      <c r="J34" s="19"/>
      <c r="K34" s="19"/>
      <c r="L34" s="19"/>
      <c r="M34" s="19"/>
      <c r="N34" s="19"/>
      <c r="O34" s="19"/>
      <c r="P34" s="19" t="s">
        <v>6</v>
      </c>
      <c r="Q34" s="19"/>
      <c r="R34" s="19"/>
      <c r="S34" s="19"/>
      <c r="T34" s="19"/>
      <c r="U34" s="19" t="s">
        <v>6</v>
      </c>
      <c r="V34" s="19" t="s">
        <v>6</v>
      </c>
      <c r="W34" s="22"/>
      <c r="X34" s="22"/>
      <c r="Y34" s="22" t="s">
        <v>6</v>
      </c>
      <c r="Z34" s="19" t="s">
        <v>6</v>
      </c>
      <c r="AA34" s="19"/>
      <c r="AB34" s="19"/>
      <c r="AC34" s="20">
        <v>3</v>
      </c>
      <c r="AD34" s="20">
        <v>3</v>
      </c>
      <c r="AE34" s="20" t="str">
        <f>IF(OR(ISBLANK(AC34),ISBLANK(AD34)),"",INDEX(評価表!$C$4:$G$8,MATCH(AC34,評価表!$B$4:$B$8,0),MATCH(AD34,評価表!$C$3:$G$3,0)))</f>
        <v>○</v>
      </c>
      <c r="AF34" s="11"/>
      <c r="AG34" s="11"/>
      <c r="AH34" s="11"/>
      <c r="AI34" s="81" t="s">
        <v>315</v>
      </c>
      <c r="AJ34" s="11"/>
      <c r="AK34" s="20">
        <v>2</v>
      </c>
      <c r="AL34" s="20">
        <v>2</v>
      </c>
      <c r="AM34" s="20" t="str">
        <f>IF(OR(ISBLANK(AK34),ISBLANK(AL34)),"",INDEX(評価表!$C$4:$G$8,MATCH(AK34,評価表!$B$4:$B$8,0),MATCH(AL34,評価表!$C$3:$G$3,0)))</f>
        <v>―</v>
      </c>
      <c r="AN34" s="11" t="s">
        <v>58</v>
      </c>
      <c r="AO34" s="12" t="s">
        <v>44</v>
      </c>
    </row>
  </sheetData>
  <sheetProtection algorithmName="SHA-512" hashValue="INt3FCsvifROGmw8oBX3ycvSzZ2GIVdCH+owayde0K+pg8naAo65OAwYKGS9ZeN1/6bY/Zv9vXXhTvdFKtEPww==" saltValue="g9HeR15If+bVvqdaIcN+5A==" spinCount="100000" sheet="1" objects="1" scenarios="1"/>
  <mergeCells count="74">
    <mergeCell ref="O4:R4"/>
    <mergeCell ref="G4:N4"/>
    <mergeCell ref="N5:N16"/>
    <mergeCell ref="O5:O16"/>
    <mergeCell ref="P5:P16"/>
    <mergeCell ref="Q5:Q16"/>
    <mergeCell ref="H5:H16"/>
    <mergeCell ref="I5:I16"/>
    <mergeCell ref="T5:T16"/>
    <mergeCell ref="AB13:AB16"/>
    <mergeCell ref="B2:D3"/>
    <mergeCell ref="E2:T3"/>
    <mergeCell ref="U2:AB2"/>
    <mergeCell ref="J5:J16"/>
    <mergeCell ref="K5:K16"/>
    <mergeCell ref="L5:L16"/>
    <mergeCell ref="M5:M16"/>
    <mergeCell ref="U8:V10"/>
    <mergeCell ref="B4:D5"/>
    <mergeCell ref="C14:C16"/>
    <mergeCell ref="Z11:AB12"/>
    <mergeCell ref="Z13:Z16"/>
    <mergeCell ref="W11:Y12"/>
    <mergeCell ref="S4:T4"/>
    <mergeCell ref="B14:B16"/>
    <mergeCell ref="AA13:AA16"/>
    <mergeCell ref="AK1:AO1"/>
    <mergeCell ref="W13:W16"/>
    <mergeCell ref="AO12:AO16"/>
    <mergeCell ref="U13:U16"/>
    <mergeCell ref="V13:V16"/>
    <mergeCell ref="AK8:AK16"/>
    <mergeCell ref="AC2:AE3"/>
    <mergeCell ref="W3:AB4"/>
    <mergeCell ref="U3:V4"/>
    <mergeCell ref="AK4:AM7"/>
    <mergeCell ref="AF5:AJ6"/>
    <mergeCell ref="AD8:AD16"/>
    <mergeCell ref="AK2:AM3"/>
    <mergeCell ref="W5:AB7"/>
    <mergeCell ref="W8:AB10"/>
    <mergeCell ref="AM8:AM16"/>
    <mergeCell ref="AF10:AJ11"/>
    <mergeCell ref="AI14:AI16"/>
    <mergeCell ref="AC4:AE7"/>
    <mergeCell ref="AJ14:AJ16"/>
    <mergeCell ref="X13:X16"/>
    <mergeCell ref="AN12:AN16"/>
    <mergeCell ref="AC8:AC16"/>
    <mergeCell ref="AF7:AJ9"/>
    <mergeCell ref="AH14:AH16"/>
    <mergeCell ref="AF12:AF16"/>
    <mergeCell ref="AG12:AJ13"/>
    <mergeCell ref="AL8:AL16"/>
    <mergeCell ref="AN2:AO11"/>
    <mergeCell ref="AE8:AE16"/>
    <mergeCell ref="AG14:AG16"/>
    <mergeCell ref="AF2:AJ4"/>
    <mergeCell ref="B11:D11"/>
    <mergeCell ref="D14:D16"/>
    <mergeCell ref="Y13:Y16"/>
    <mergeCell ref="E5:E16"/>
    <mergeCell ref="B7:D7"/>
    <mergeCell ref="B6:D6"/>
    <mergeCell ref="B13:D13"/>
    <mergeCell ref="B10:D10"/>
    <mergeCell ref="B12:D12"/>
    <mergeCell ref="U11:V12"/>
    <mergeCell ref="B8:D9"/>
    <mergeCell ref="S5:S16"/>
    <mergeCell ref="R5:R16"/>
    <mergeCell ref="U5:V7"/>
    <mergeCell ref="F5:F16"/>
    <mergeCell ref="G5:G16"/>
  </mergeCells>
  <phoneticPr fontId="1"/>
  <pageMargins left="0" right="0" top="0.47244094488188981" bottom="0.35433070866141736" header="0.35433070866141736" footer="0.23622047244094491"/>
  <pageSetup paperSize="9" scale="76" orientation="landscape" r:id="rId1"/>
  <headerFooter>
    <oddHeader>&amp;L&amp;"ＭＳ Ｐゴシック,太字"労働安全衛生リスクアセスメント(土木)&amp;C　　　　　　　　　　　　　　　　　　　　　　　　　　　　　　　　　　　　　　　　　　　　　　　　　　　　　　　　　　　　　　　　　　　　　　　　　　　　　　　　　　　　&amp;"HG丸ｺﾞｼｯｸM-PRO,標準"　　　　　　　　　　　　　　　　　　　　　　　　　　　　　　　　　　　　　　　　　　　　　　　　　　　　　　　　　　　　　　　　　　　　　　&amp;R改訂：２０１６．０１．１５</oddHead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AO17"/>
  <sheetViews>
    <sheetView showZeros="0" zoomScaleNormal="100" zoomScaleSheetLayoutView="100" zoomScalePageLayoutView="96" workbookViewId="0">
      <selection activeCell="A18" sqref="A18"/>
    </sheetView>
  </sheetViews>
  <sheetFormatPr defaultColWidth="2.25" defaultRowHeight="13.5"/>
  <cols>
    <col min="1" max="1" width="2.25" style="5" customWidth="1"/>
    <col min="2" max="2" width="15" style="5" customWidth="1"/>
    <col min="3" max="3" width="18" style="5" customWidth="1"/>
    <col min="4" max="4" width="9" style="6" customWidth="1"/>
    <col min="5" max="28" width="2.25" style="5" customWidth="1"/>
    <col min="29" max="31" width="4.5" style="5" customWidth="1"/>
    <col min="32" max="32" width="9.75" style="7" customWidth="1"/>
    <col min="33" max="36" width="9.75" style="23" customWidth="1"/>
    <col min="37" max="39" width="4.625" style="5" customWidth="1"/>
    <col min="40" max="40" width="11.25" style="9" customWidth="1"/>
    <col min="41" max="41" width="10.25" style="9" customWidth="1"/>
    <col min="42" max="16384" width="2.25" style="5"/>
  </cols>
  <sheetData>
    <row r="1" spans="2:41" ht="21" customHeight="1">
      <c r="B1" s="83" t="s">
        <v>106</v>
      </c>
      <c r="C1" s="253">
        <f>入力画面!A6</f>
        <v>0</v>
      </c>
      <c r="D1" s="253"/>
      <c r="E1" s="315" t="s">
        <v>446</v>
      </c>
      <c r="F1" s="316"/>
      <c r="G1" s="316"/>
      <c r="H1" s="316"/>
      <c r="I1" s="316"/>
      <c r="J1" s="316"/>
      <c r="K1" s="316"/>
      <c r="L1" s="316"/>
      <c r="M1" s="316"/>
      <c r="N1" s="316"/>
      <c r="O1" s="316"/>
      <c r="P1" s="316"/>
      <c r="Q1" s="316"/>
      <c r="R1" s="316"/>
      <c r="S1" s="316"/>
      <c r="T1" s="316"/>
      <c r="U1" s="316"/>
      <c r="V1" s="316"/>
      <c r="W1" s="316"/>
      <c r="X1" s="316"/>
      <c r="Y1" s="316"/>
      <c r="Z1" s="316"/>
      <c r="AA1" s="316"/>
      <c r="AB1" s="316"/>
      <c r="AC1" s="43"/>
      <c r="AD1" s="43"/>
      <c r="AE1" s="43"/>
      <c r="AF1" s="84"/>
      <c r="AG1" s="85"/>
      <c r="AH1" s="314" t="s">
        <v>133</v>
      </c>
      <c r="AI1" s="314"/>
      <c r="AJ1" s="314"/>
      <c r="AK1" s="314"/>
      <c r="AL1" s="314"/>
      <c r="AM1" s="314"/>
      <c r="AN1" s="314"/>
      <c r="AO1" s="314"/>
    </row>
    <row r="2" spans="2:41" ht="21" customHeight="1">
      <c r="B2" s="86" t="s">
        <v>113</v>
      </c>
      <c r="C2" s="267">
        <f>入力画面!A7</f>
        <v>0</v>
      </c>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43"/>
      <c r="AD2" s="43"/>
      <c r="AE2" s="43"/>
      <c r="AF2" s="84"/>
      <c r="AG2" s="85"/>
      <c r="AH2" s="314"/>
      <c r="AI2" s="314"/>
      <c r="AJ2" s="314"/>
      <c r="AK2" s="314"/>
      <c r="AL2" s="314"/>
      <c r="AM2" s="314"/>
      <c r="AN2" s="314"/>
      <c r="AO2" s="314"/>
    </row>
    <row r="3" spans="2:41" ht="13.5" customHeight="1">
      <c r="B3" s="308" t="s">
        <v>242</v>
      </c>
      <c r="C3" s="309"/>
      <c r="D3" s="309"/>
      <c r="E3" s="312" t="s">
        <v>204</v>
      </c>
      <c r="F3" s="312"/>
      <c r="G3" s="312"/>
      <c r="H3" s="312"/>
      <c r="I3" s="312"/>
      <c r="J3" s="312"/>
      <c r="K3" s="312"/>
      <c r="L3" s="312"/>
      <c r="M3" s="312"/>
      <c r="N3" s="312"/>
      <c r="O3" s="312"/>
      <c r="P3" s="313"/>
      <c r="Q3" s="313"/>
      <c r="R3" s="313"/>
      <c r="S3" s="313"/>
      <c r="T3" s="313"/>
      <c r="U3" s="317" t="s">
        <v>54</v>
      </c>
      <c r="V3" s="317"/>
      <c r="W3" s="317"/>
      <c r="X3" s="317"/>
      <c r="Y3" s="317"/>
      <c r="Z3" s="317"/>
      <c r="AA3" s="317"/>
      <c r="AB3" s="317"/>
      <c r="AC3" s="328" t="s">
        <v>47</v>
      </c>
      <c r="AD3" s="329"/>
      <c r="AE3" s="329"/>
      <c r="AF3" s="258" t="s">
        <v>230</v>
      </c>
      <c r="AG3" s="258"/>
      <c r="AH3" s="258"/>
      <c r="AI3" s="258"/>
      <c r="AJ3" s="258"/>
      <c r="AK3" s="318" t="s">
        <v>40</v>
      </c>
      <c r="AL3" s="319"/>
      <c r="AM3" s="319"/>
      <c r="AN3" s="322" t="s">
        <v>127</v>
      </c>
      <c r="AO3" s="323"/>
    </row>
    <row r="4" spans="2:41" ht="13.5" customHeight="1">
      <c r="B4" s="310"/>
      <c r="C4" s="311"/>
      <c r="D4" s="311"/>
      <c r="E4" s="312"/>
      <c r="F4" s="312"/>
      <c r="G4" s="312"/>
      <c r="H4" s="312"/>
      <c r="I4" s="312"/>
      <c r="J4" s="312"/>
      <c r="K4" s="312"/>
      <c r="L4" s="312"/>
      <c r="M4" s="312"/>
      <c r="N4" s="312"/>
      <c r="O4" s="312"/>
      <c r="P4" s="312"/>
      <c r="Q4" s="312"/>
      <c r="R4" s="312"/>
      <c r="S4" s="312"/>
      <c r="T4" s="312"/>
      <c r="U4" s="325" t="s">
        <v>55</v>
      </c>
      <c r="V4" s="325"/>
      <c r="W4" s="284" t="s">
        <v>234</v>
      </c>
      <c r="X4" s="284"/>
      <c r="Y4" s="284"/>
      <c r="Z4" s="284"/>
      <c r="AA4" s="284"/>
      <c r="AB4" s="284"/>
      <c r="AC4" s="320"/>
      <c r="AD4" s="321"/>
      <c r="AE4" s="321"/>
      <c r="AF4" s="258"/>
      <c r="AG4" s="258"/>
      <c r="AH4" s="258"/>
      <c r="AI4" s="258"/>
      <c r="AJ4" s="258"/>
      <c r="AK4" s="320"/>
      <c r="AL4" s="321"/>
      <c r="AM4" s="321"/>
      <c r="AN4" s="324"/>
      <c r="AO4" s="323"/>
    </row>
    <row r="5" spans="2:41" ht="13.5" customHeight="1">
      <c r="B5" s="268" t="s">
        <v>442</v>
      </c>
      <c r="C5" s="269"/>
      <c r="D5" s="269"/>
      <c r="E5" s="87" t="s">
        <v>205</v>
      </c>
      <c r="F5" s="88" t="s">
        <v>206</v>
      </c>
      <c r="G5" s="287" t="s">
        <v>221</v>
      </c>
      <c r="H5" s="288"/>
      <c r="I5" s="288"/>
      <c r="J5" s="288"/>
      <c r="K5" s="288"/>
      <c r="L5" s="288"/>
      <c r="M5" s="288"/>
      <c r="N5" s="289"/>
      <c r="O5" s="296" t="s">
        <v>222</v>
      </c>
      <c r="P5" s="296"/>
      <c r="Q5" s="296"/>
      <c r="R5" s="296"/>
      <c r="S5" s="296" t="s">
        <v>243</v>
      </c>
      <c r="T5" s="296"/>
      <c r="U5" s="325"/>
      <c r="V5" s="325"/>
      <c r="W5" s="284"/>
      <c r="X5" s="284"/>
      <c r="Y5" s="284"/>
      <c r="Z5" s="284"/>
      <c r="AA5" s="284"/>
      <c r="AB5" s="284"/>
      <c r="AC5" s="305" t="s">
        <v>11</v>
      </c>
      <c r="AD5" s="306"/>
      <c r="AE5" s="306"/>
      <c r="AF5" s="258"/>
      <c r="AG5" s="258"/>
      <c r="AH5" s="258"/>
      <c r="AI5" s="258"/>
      <c r="AJ5" s="258"/>
      <c r="AK5" s="305" t="s">
        <v>11</v>
      </c>
      <c r="AL5" s="306"/>
      <c r="AM5" s="306"/>
      <c r="AN5" s="324"/>
      <c r="AO5" s="323"/>
    </row>
    <row r="6" spans="2:41" ht="13.5" customHeight="1">
      <c r="B6" s="270"/>
      <c r="C6" s="271"/>
      <c r="D6" s="271"/>
      <c r="E6" s="264" t="s">
        <v>207</v>
      </c>
      <c r="F6" s="264" t="s">
        <v>208</v>
      </c>
      <c r="G6" s="264" t="s">
        <v>209</v>
      </c>
      <c r="H6" s="264" t="s">
        <v>210</v>
      </c>
      <c r="I6" s="264" t="s">
        <v>211</v>
      </c>
      <c r="J6" s="264" t="s">
        <v>212</v>
      </c>
      <c r="K6" s="264" t="s">
        <v>213</v>
      </c>
      <c r="L6" s="264" t="s">
        <v>214</v>
      </c>
      <c r="M6" s="264" t="s">
        <v>215</v>
      </c>
      <c r="N6" s="264" t="s">
        <v>216</v>
      </c>
      <c r="O6" s="264" t="s">
        <v>217</v>
      </c>
      <c r="P6" s="264" t="s">
        <v>218</v>
      </c>
      <c r="Q6" s="264" t="s">
        <v>219</v>
      </c>
      <c r="R6" s="264" t="s">
        <v>220</v>
      </c>
      <c r="S6" s="264" t="s">
        <v>244</v>
      </c>
      <c r="T6" s="264" t="s">
        <v>245</v>
      </c>
      <c r="U6" s="290" t="s">
        <v>56</v>
      </c>
      <c r="V6" s="290"/>
      <c r="W6" s="258" t="s">
        <v>235</v>
      </c>
      <c r="X6" s="258"/>
      <c r="Y6" s="258"/>
      <c r="Z6" s="258"/>
      <c r="AA6" s="258"/>
      <c r="AB6" s="258"/>
      <c r="AC6" s="305"/>
      <c r="AD6" s="306"/>
      <c r="AE6" s="306"/>
      <c r="AF6" s="258" t="s">
        <v>231</v>
      </c>
      <c r="AG6" s="258"/>
      <c r="AH6" s="258"/>
      <c r="AI6" s="258"/>
      <c r="AJ6" s="258"/>
      <c r="AK6" s="305"/>
      <c r="AL6" s="306"/>
      <c r="AM6" s="306"/>
      <c r="AN6" s="324"/>
      <c r="AO6" s="323"/>
    </row>
    <row r="7" spans="2:41" ht="13.5" customHeight="1">
      <c r="B7" s="259" t="s">
        <v>45</v>
      </c>
      <c r="C7" s="260"/>
      <c r="D7" s="261"/>
      <c r="E7" s="265"/>
      <c r="F7" s="265"/>
      <c r="G7" s="265"/>
      <c r="H7" s="265"/>
      <c r="I7" s="265"/>
      <c r="J7" s="265"/>
      <c r="K7" s="265"/>
      <c r="L7" s="265"/>
      <c r="M7" s="265"/>
      <c r="N7" s="265"/>
      <c r="O7" s="265"/>
      <c r="P7" s="265"/>
      <c r="Q7" s="265"/>
      <c r="R7" s="265"/>
      <c r="S7" s="265"/>
      <c r="T7" s="265"/>
      <c r="U7" s="290"/>
      <c r="V7" s="290"/>
      <c r="W7" s="258"/>
      <c r="X7" s="258"/>
      <c r="Y7" s="258"/>
      <c r="Z7" s="258"/>
      <c r="AA7" s="258"/>
      <c r="AB7" s="258"/>
      <c r="AC7" s="305"/>
      <c r="AD7" s="306"/>
      <c r="AE7" s="306"/>
      <c r="AF7" s="258"/>
      <c r="AG7" s="258"/>
      <c r="AH7" s="258"/>
      <c r="AI7" s="258"/>
      <c r="AJ7" s="258"/>
      <c r="AK7" s="305"/>
      <c r="AL7" s="306"/>
      <c r="AM7" s="306"/>
      <c r="AN7" s="324"/>
      <c r="AO7" s="323"/>
    </row>
    <row r="8" spans="2:41" ht="13.5" customHeight="1">
      <c r="B8" s="259" t="s">
        <v>237</v>
      </c>
      <c r="C8" s="260"/>
      <c r="D8" s="261"/>
      <c r="E8" s="265"/>
      <c r="F8" s="265"/>
      <c r="G8" s="265"/>
      <c r="H8" s="265"/>
      <c r="I8" s="265"/>
      <c r="J8" s="265"/>
      <c r="K8" s="265"/>
      <c r="L8" s="265"/>
      <c r="M8" s="265"/>
      <c r="N8" s="265"/>
      <c r="O8" s="265"/>
      <c r="P8" s="265"/>
      <c r="Q8" s="265"/>
      <c r="R8" s="265"/>
      <c r="S8" s="265"/>
      <c r="T8" s="265"/>
      <c r="U8" s="290"/>
      <c r="V8" s="290"/>
      <c r="W8" s="258"/>
      <c r="X8" s="258"/>
      <c r="Y8" s="258"/>
      <c r="Z8" s="258"/>
      <c r="AA8" s="258"/>
      <c r="AB8" s="258"/>
      <c r="AC8" s="305"/>
      <c r="AD8" s="306"/>
      <c r="AE8" s="306"/>
      <c r="AF8" s="258" t="s">
        <v>232</v>
      </c>
      <c r="AG8" s="258"/>
      <c r="AH8" s="258"/>
      <c r="AI8" s="258"/>
      <c r="AJ8" s="258"/>
      <c r="AK8" s="305"/>
      <c r="AL8" s="306"/>
      <c r="AM8" s="306"/>
      <c r="AN8" s="324"/>
      <c r="AO8" s="323"/>
    </row>
    <row r="9" spans="2:41" ht="13.5" customHeight="1">
      <c r="B9" s="278" t="s">
        <v>238</v>
      </c>
      <c r="C9" s="279"/>
      <c r="D9" s="280"/>
      <c r="E9" s="265"/>
      <c r="F9" s="265"/>
      <c r="G9" s="265"/>
      <c r="H9" s="265"/>
      <c r="I9" s="265"/>
      <c r="J9" s="265"/>
      <c r="K9" s="265"/>
      <c r="L9" s="265"/>
      <c r="M9" s="265"/>
      <c r="N9" s="265"/>
      <c r="O9" s="265"/>
      <c r="P9" s="265"/>
      <c r="Q9" s="265"/>
      <c r="R9" s="265"/>
      <c r="S9" s="265"/>
      <c r="T9" s="265"/>
      <c r="U9" s="290" t="s">
        <v>57</v>
      </c>
      <c r="V9" s="290"/>
      <c r="W9" s="258" t="s">
        <v>236</v>
      </c>
      <c r="X9" s="258"/>
      <c r="Y9" s="258"/>
      <c r="Z9" s="258"/>
      <c r="AA9" s="258"/>
      <c r="AB9" s="258"/>
      <c r="AC9" s="297" t="s">
        <v>223</v>
      </c>
      <c r="AD9" s="254" t="s">
        <v>224</v>
      </c>
      <c r="AE9" s="254" t="s">
        <v>8</v>
      </c>
      <c r="AF9" s="258"/>
      <c r="AG9" s="258"/>
      <c r="AH9" s="258"/>
      <c r="AI9" s="258"/>
      <c r="AJ9" s="258"/>
      <c r="AK9" s="297" t="s">
        <v>223</v>
      </c>
      <c r="AL9" s="254" t="s">
        <v>224</v>
      </c>
      <c r="AM9" s="254" t="s">
        <v>8</v>
      </c>
      <c r="AN9" s="324"/>
      <c r="AO9" s="323"/>
    </row>
    <row r="10" spans="2:41" ht="13.5" customHeight="1">
      <c r="B10" s="281"/>
      <c r="C10" s="282"/>
      <c r="D10" s="283"/>
      <c r="E10" s="265"/>
      <c r="F10" s="265"/>
      <c r="G10" s="265"/>
      <c r="H10" s="265"/>
      <c r="I10" s="265"/>
      <c r="J10" s="265"/>
      <c r="K10" s="265"/>
      <c r="L10" s="265"/>
      <c r="M10" s="265"/>
      <c r="N10" s="265"/>
      <c r="O10" s="265"/>
      <c r="P10" s="265"/>
      <c r="Q10" s="265"/>
      <c r="R10" s="265"/>
      <c r="S10" s="265"/>
      <c r="T10" s="265"/>
      <c r="U10" s="290"/>
      <c r="V10" s="290"/>
      <c r="W10" s="258"/>
      <c r="X10" s="258"/>
      <c r="Y10" s="258"/>
      <c r="Z10" s="258"/>
      <c r="AA10" s="258"/>
      <c r="AB10" s="258"/>
      <c r="AC10" s="297"/>
      <c r="AD10" s="254"/>
      <c r="AE10" s="254"/>
      <c r="AF10" s="258"/>
      <c r="AG10" s="258"/>
      <c r="AH10" s="258"/>
      <c r="AI10" s="258"/>
      <c r="AJ10" s="258"/>
      <c r="AK10" s="297"/>
      <c r="AL10" s="254"/>
      <c r="AM10" s="254"/>
      <c r="AN10" s="324"/>
      <c r="AO10" s="323"/>
    </row>
    <row r="11" spans="2:41" ht="13.5" customHeight="1">
      <c r="B11" s="259" t="s">
        <v>46</v>
      </c>
      <c r="C11" s="260"/>
      <c r="D11" s="261"/>
      <c r="E11" s="265"/>
      <c r="F11" s="265"/>
      <c r="G11" s="265"/>
      <c r="H11" s="265"/>
      <c r="I11" s="265"/>
      <c r="J11" s="265"/>
      <c r="K11" s="265"/>
      <c r="L11" s="265"/>
      <c r="M11" s="265"/>
      <c r="N11" s="265"/>
      <c r="O11" s="265"/>
      <c r="P11" s="265"/>
      <c r="Q11" s="265"/>
      <c r="R11" s="265"/>
      <c r="S11" s="265"/>
      <c r="T11" s="265"/>
      <c r="U11" s="290"/>
      <c r="V11" s="290"/>
      <c r="W11" s="258"/>
      <c r="X11" s="258"/>
      <c r="Y11" s="258"/>
      <c r="Z11" s="258"/>
      <c r="AA11" s="258"/>
      <c r="AB11" s="258"/>
      <c r="AC11" s="297"/>
      <c r="AD11" s="254"/>
      <c r="AE11" s="254"/>
      <c r="AF11" s="307" t="s">
        <v>233</v>
      </c>
      <c r="AG11" s="307"/>
      <c r="AH11" s="307"/>
      <c r="AI11" s="307"/>
      <c r="AJ11" s="307"/>
      <c r="AK11" s="297"/>
      <c r="AL11" s="254"/>
      <c r="AM11" s="254"/>
      <c r="AN11" s="324"/>
      <c r="AO11" s="323"/>
    </row>
    <row r="12" spans="2:41" ht="13.5" customHeight="1">
      <c r="B12" s="259" t="s">
        <v>239</v>
      </c>
      <c r="C12" s="260"/>
      <c r="D12" s="261"/>
      <c r="E12" s="265"/>
      <c r="F12" s="265"/>
      <c r="G12" s="265"/>
      <c r="H12" s="265"/>
      <c r="I12" s="265"/>
      <c r="J12" s="265"/>
      <c r="K12" s="265"/>
      <c r="L12" s="265"/>
      <c r="M12" s="265"/>
      <c r="N12" s="265"/>
      <c r="O12" s="265"/>
      <c r="P12" s="265"/>
      <c r="Q12" s="265"/>
      <c r="R12" s="265"/>
      <c r="S12" s="265"/>
      <c r="T12" s="265"/>
      <c r="U12" s="298" t="s">
        <v>51</v>
      </c>
      <c r="V12" s="299"/>
      <c r="W12" s="302" t="s">
        <v>52</v>
      </c>
      <c r="X12" s="299"/>
      <c r="Y12" s="299"/>
      <c r="Z12" s="302" t="s">
        <v>53</v>
      </c>
      <c r="AA12" s="299"/>
      <c r="AB12" s="303"/>
      <c r="AC12" s="254"/>
      <c r="AD12" s="254"/>
      <c r="AE12" s="254"/>
      <c r="AF12" s="307"/>
      <c r="AG12" s="307"/>
      <c r="AH12" s="307"/>
      <c r="AI12" s="307"/>
      <c r="AJ12" s="307"/>
      <c r="AK12" s="297"/>
      <c r="AL12" s="254"/>
      <c r="AM12" s="254"/>
      <c r="AN12" s="324"/>
      <c r="AO12" s="323"/>
    </row>
    <row r="13" spans="2:41" ht="13.5" customHeight="1">
      <c r="B13" s="259" t="s">
        <v>240</v>
      </c>
      <c r="C13" s="260"/>
      <c r="D13" s="261"/>
      <c r="E13" s="265"/>
      <c r="F13" s="265"/>
      <c r="G13" s="265"/>
      <c r="H13" s="265"/>
      <c r="I13" s="265"/>
      <c r="J13" s="265"/>
      <c r="K13" s="265"/>
      <c r="L13" s="265"/>
      <c r="M13" s="265"/>
      <c r="N13" s="265"/>
      <c r="O13" s="265"/>
      <c r="P13" s="265"/>
      <c r="Q13" s="265"/>
      <c r="R13" s="265"/>
      <c r="S13" s="265"/>
      <c r="T13" s="265"/>
      <c r="U13" s="300"/>
      <c r="V13" s="301"/>
      <c r="W13" s="301"/>
      <c r="X13" s="301"/>
      <c r="Y13" s="301"/>
      <c r="Z13" s="301"/>
      <c r="AA13" s="301"/>
      <c r="AB13" s="304"/>
      <c r="AC13" s="254"/>
      <c r="AD13" s="254"/>
      <c r="AE13" s="254"/>
      <c r="AF13" s="291" t="s">
        <v>60</v>
      </c>
      <c r="AG13" s="293" t="s">
        <v>229</v>
      </c>
      <c r="AH13" s="293"/>
      <c r="AI13" s="293"/>
      <c r="AJ13" s="293"/>
      <c r="AK13" s="254"/>
      <c r="AL13" s="254"/>
      <c r="AM13" s="254"/>
      <c r="AN13" s="326" t="s">
        <v>59</v>
      </c>
      <c r="AO13" s="276" t="s">
        <v>125</v>
      </c>
    </row>
    <row r="14" spans="2:41" ht="13.5" customHeight="1">
      <c r="B14" s="259" t="s">
        <v>241</v>
      </c>
      <c r="C14" s="260"/>
      <c r="D14" s="261"/>
      <c r="E14" s="265"/>
      <c r="F14" s="265"/>
      <c r="G14" s="265"/>
      <c r="H14" s="265"/>
      <c r="I14" s="265"/>
      <c r="J14" s="265"/>
      <c r="K14" s="265"/>
      <c r="L14" s="265"/>
      <c r="M14" s="265"/>
      <c r="N14" s="265"/>
      <c r="O14" s="265"/>
      <c r="P14" s="265"/>
      <c r="Q14" s="265"/>
      <c r="R14" s="265"/>
      <c r="S14" s="265"/>
      <c r="T14" s="265"/>
      <c r="U14" s="285" t="s">
        <v>1</v>
      </c>
      <c r="V14" s="262" t="s">
        <v>2</v>
      </c>
      <c r="W14" s="262" t="s">
        <v>48</v>
      </c>
      <c r="X14" s="262" t="s">
        <v>49</v>
      </c>
      <c r="Y14" s="262" t="s">
        <v>50</v>
      </c>
      <c r="Z14" s="262" t="s">
        <v>3</v>
      </c>
      <c r="AA14" s="262" t="s">
        <v>4</v>
      </c>
      <c r="AB14" s="256" t="s">
        <v>5</v>
      </c>
      <c r="AC14" s="254"/>
      <c r="AD14" s="254"/>
      <c r="AE14" s="254"/>
      <c r="AF14" s="291"/>
      <c r="AG14" s="294"/>
      <c r="AH14" s="294"/>
      <c r="AI14" s="294"/>
      <c r="AJ14" s="294"/>
      <c r="AK14" s="254"/>
      <c r="AL14" s="254"/>
      <c r="AM14" s="254"/>
      <c r="AN14" s="326"/>
      <c r="AO14" s="326"/>
    </row>
    <row r="15" spans="2:41" ht="13.5" customHeight="1">
      <c r="B15" s="272" t="s">
        <v>7</v>
      </c>
      <c r="C15" s="275" t="s">
        <v>202</v>
      </c>
      <c r="D15" s="275" t="s">
        <v>203</v>
      </c>
      <c r="E15" s="265"/>
      <c r="F15" s="265"/>
      <c r="G15" s="265"/>
      <c r="H15" s="265"/>
      <c r="I15" s="265"/>
      <c r="J15" s="265"/>
      <c r="K15" s="265"/>
      <c r="L15" s="265"/>
      <c r="M15" s="265"/>
      <c r="N15" s="265"/>
      <c r="O15" s="265"/>
      <c r="P15" s="265"/>
      <c r="Q15" s="265"/>
      <c r="R15" s="265"/>
      <c r="S15" s="265"/>
      <c r="T15" s="265"/>
      <c r="U15" s="285"/>
      <c r="V15" s="262"/>
      <c r="W15" s="262"/>
      <c r="X15" s="262"/>
      <c r="Y15" s="262"/>
      <c r="Z15" s="262"/>
      <c r="AA15" s="262"/>
      <c r="AB15" s="256"/>
      <c r="AC15" s="254"/>
      <c r="AD15" s="254"/>
      <c r="AE15" s="254"/>
      <c r="AF15" s="291"/>
      <c r="AG15" s="294" t="s">
        <v>225</v>
      </c>
      <c r="AH15" s="294" t="s">
        <v>226</v>
      </c>
      <c r="AI15" s="294" t="s">
        <v>227</v>
      </c>
      <c r="AJ15" s="294" t="s">
        <v>228</v>
      </c>
      <c r="AK15" s="254"/>
      <c r="AL15" s="254"/>
      <c r="AM15" s="254"/>
      <c r="AN15" s="326"/>
      <c r="AO15" s="326"/>
    </row>
    <row r="16" spans="2:41" ht="13.5" customHeight="1">
      <c r="B16" s="273"/>
      <c r="C16" s="276"/>
      <c r="D16" s="276"/>
      <c r="E16" s="265"/>
      <c r="F16" s="265"/>
      <c r="G16" s="265"/>
      <c r="H16" s="265"/>
      <c r="I16" s="265"/>
      <c r="J16" s="265"/>
      <c r="K16" s="265"/>
      <c r="L16" s="265"/>
      <c r="M16" s="265"/>
      <c r="N16" s="265"/>
      <c r="O16" s="265"/>
      <c r="P16" s="265"/>
      <c r="Q16" s="265"/>
      <c r="R16" s="265"/>
      <c r="S16" s="265"/>
      <c r="T16" s="265"/>
      <c r="U16" s="285"/>
      <c r="V16" s="262"/>
      <c r="W16" s="262"/>
      <c r="X16" s="262"/>
      <c r="Y16" s="262"/>
      <c r="Z16" s="262"/>
      <c r="AA16" s="262"/>
      <c r="AB16" s="256"/>
      <c r="AC16" s="254"/>
      <c r="AD16" s="254"/>
      <c r="AE16" s="254"/>
      <c r="AF16" s="291"/>
      <c r="AG16" s="294"/>
      <c r="AH16" s="294"/>
      <c r="AI16" s="294"/>
      <c r="AJ16" s="294"/>
      <c r="AK16" s="254"/>
      <c r="AL16" s="254"/>
      <c r="AM16" s="254"/>
      <c r="AN16" s="326"/>
      <c r="AO16" s="326"/>
    </row>
    <row r="17" spans="1:41" ht="13.5" customHeight="1">
      <c r="A17" s="9"/>
      <c r="B17" s="274"/>
      <c r="C17" s="277"/>
      <c r="D17" s="277"/>
      <c r="E17" s="266"/>
      <c r="F17" s="266"/>
      <c r="G17" s="266"/>
      <c r="H17" s="266"/>
      <c r="I17" s="266"/>
      <c r="J17" s="266"/>
      <c r="K17" s="266"/>
      <c r="L17" s="266"/>
      <c r="M17" s="266"/>
      <c r="N17" s="266"/>
      <c r="O17" s="266"/>
      <c r="P17" s="266"/>
      <c r="Q17" s="266"/>
      <c r="R17" s="266"/>
      <c r="S17" s="266"/>
      <c r="T17" s="266"/>
      <c r="U17" s="286"/>
      <c r="V17" s="263"/>
      <c r="W17" s="263"/>
      <c r="X17" s="263"/>
      <c r="Y17" s="263"/>
      <c r="Z17" s="263"/>
      <c r="AA17" s="263"/>
      <c r="AB17" s="257"/>
      <c r="AC17" s="255"/>
      <c r="AD17" s="255"/>
      <c r="AE17" s="255"/>
      <c r="AF17" s="292"/>
      <c r="AG17" s="295"/>
      <c r="AH17" s="295"/>
      <c r="AI17" s="295"/>
      <c r="AJ17" s="295"/>
      <c r="AK17" s="255"/>
      <c r="AL17" s="255"/>
      <c r="AM17" s="255"/>
      <c r="AN17" s="327"/>
      <c r="AO17" s="327"/>
    </row>
  </sheetData>
  <sheetProtection algorithmName="SHA-512" hashValue="Zh8JDHnjEfTgbfs5rZ7zSbCGI9FjYzeA+asTSIbJjLUfWuZwLlOGXuPJOXe0YeBMltlEpfDPUy1UR9abspK0cQ==" saltValue="wnp+4e+9LcFNgHrJMVILlg==" spinCount="100000" sheet="1" objects="1" scenarios="1" selectLockedCells="1"/>
  <mergeCells count="77">
    <mergeCell ref="B3:D4"/>
    <mergeCell ref="E3:T4"/>
    <mergeCell ref="C15:C17"/>
    <mergeCell ref="AH1:AO2"/>
    <mergeCell ref="E1:AB1"/>
    <mergeCell ref="U3:AB3"/>
    <mergeCell ref="AF3:AJ5"/>
    <mergeCell ref="AK3:AM4"/>
    <mergeCell ref="AN3:AO12"/>
    <mergeCell ref="U4:V5"/>
    <mergeCell ref="AN13:AN17"/>
    <mergeCell ref="AO13:AO17"/>
    <mergeCell ref="AC3:AE4"/>
    <mergeCell ref="V14:V17"/>
    <mergeCell ref="AK5:AM8"/>
    <mergeCell ref="AM9:AM17"/>
    <mergeCell ref="AL9:AL17"/>
    <mergeCell ref="AK9:AK17"/>
    <mergeCell ref="U12:V13"/>
    <mergeCell ref="W12:Y13"/>
    <mergeCell ref="Z12:AB13"/>
    <mergeCell ref="AC9:AC17"/>
    <mergeCell ref="AG15:AG17"/>
    <mergeCell ref="W14:W17"/>
    <mergeCell ref="X14:X17"/>
    <mergeCell ref="AF8:AJ10"/>
    <mergeCell ref="AC5:AE8"/>
    <mergeCell ref="AA14:AA17"/>
    <mergeCell ref="AI15:AI17"/>
    <mergeCell ref="AF11:AJ12"/>
    <mergeCell ref="AH15:AH17"/>
    <mergeCell ref="AF6:AJ7"/>
    <mergeCell ref="U14:U17"/>
    <mergeCell ref="G5:N5"/>
    <mergeCell ref="U9:V11"/>
    <mergeCell ref="AF13:AF17"/>
    <mergeCell ref="AG13:AJ14"/>
    <mergeCell ref="AJ15:AJ17"/>
    <mergeCell ref="O5:R5"/>
    <mergeCell ref="S5:T5"/>
    <mergeCell ref="L6:L17"/>
    <mergeCell ref="M6:M17"/>
    <mergeCell ref="N6:N17"/>
    <mergeCell ref="U6:V8"/>
    <mergeCell ref="W6:AB8"/>
    <mergeCell ref="C2:AB2"/>
    <mergeCell ref="B5:D6"/>
    <mergeCell ref="B15:B17"/>
    <mergeCell ref="B13:D13"/>
    <mergeCell ref="D15:D17"/>
    <mergeCell ref="B14:D14"/>
    <mergeCell ref="B9:D10"/>
    <mergeCell ref="B11:D11"/>
    <mergeCell ref="W4:AB5"/>
    <mergeCell ref="P6:P17"/>
    <mergeCell ref="J6:J17"/>
    <mergeCell ref="Q6:Q17"/>
    <mergeCell ref="R6:R17"/>
    <mergeCell ref="S6:S17"/>
    <mergeCell ref="T6:T17"/>
    <mergeCell ref="K6:K17"/>
    <mergeCell ref="C1:D1"/>
    <mergeCell ref="AD9:AD17"/>
    <mergeCell ref="AE9:AE17"/>
    <mergeCell ref="AB14:AB17"/>
    <mergeCell ref="W9:AB11"/>
    <mergeCell ref="B8:D8"/>
    <mergeCell ref="B12:D12"/>
    <mergeCell ref="Y14:Y17"/>
    <mergeCell ref="Z14:Z17"/>
    <mergeCell ref="O6:O17"/>
    <mergeCell ref="B7:D7"/>
    <mergeCell ref="E6:E17"/>
    <mergeCell ref="F6:F17"/>
    <mergeCell ref="G6:G17"/>
    <mergeCell ref="H6:H17"/>
    <mergeCell ref="I6:I17"/>
  </mergeCells>
  <phoneticPr fontId="1"/>
  <pageMargins left="0" right="0" top="0.47244094488188981" bottom="0.35433070866141736" header="0.35433070866141736" footer="0.23622047244094491"/>
  <pageSetup paperSize="9" scale="76" orientation="landscape" r:id="rId1"/>
  <headerFooter>
    <oddHeader>&amp;C　　　　　　　　　　　　　　　　　　　　　　　　　　　　　　　　　　　　　　　　　　　　　　　　　　　　　　　　　　　　　　　　　　　　　　　　　　　　　　　　　　　　&amp;"HG丸ｺﾞｼｯｸM-PRO,標準"　　　　　　　　　　　　　　　　　　　　　　　　　　　　　　　　　　　　　　　　　　　　　　　　　　　　　　　　　　　　　　　　　　　　　　</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70C0"/>
  </sheetPr>
  <dimension ref="A2:G7"/>
  <sheetViews>
    <sheetView zoomScaleNormal="100" workbookViewId="0">
      <selection activeCell="E14" sqref="E14"/>
    </sheetView>
  </sheetViews>
  <sheetFormatPr defaultRowHeight="13.5"/>
  <cols>
    <col min="1" max="1" width="2.25" style="10" customWidth="1"/>
    <col min="2" max="2" width="12.125" style="6" customWidth="1"/>
    <col min="3" max="3" width="14.125" style="6" customWidth="1"/>
    <col min="4" max="4" width="7.875" style="6" customWidth="1"/>
    <col min="5" max="5" width="38" style="6" customWidth="1"/>
    <col min="6" max="6" width="71.5" style="6" customWidth="1"/>
    <col min="7" max="16384" width="9" style="5"/>
  </cols>
  <sheetData>
    <row r="2" spans="1:7" s="24" customFormat="1" ht="17.25">
      <c r="A2" s="70"/>
      <c r="B2" s="330" t="s">
        <v>161</v>
      </c>
      <c r="C2" s="331"/>
      <c r="D2" s="331"/>
      <c r="E2" s="331"/>
      <c r="F2" s="332"/>
    </row>
    <row r="3" spans="1:7" s="24" customFormat="1" ht="24">
      <c r="A3" s="70"/>
      <c r="B3" s="65" t="s">
        <v>160</v>
      </c>
      <c r="C3" s="66" t="s">
        <v>159</v>
      </c>
      <c r="D3" s="66" t="s">
        <v>130</v>
      </c>
      <c r="E3" s="66" t="s">
        <v>128</v>
      </c>
      <c r="F3" s="69" t="s">
        <v>129</v>
      </c>
    </row>
    <row r="4" spans="1:7" s="24" customFormat="1">
      <c r="A4" s="71" t="s">
        <v>70</v>
      </c>
      <c r="B4" s="30" t="s">
        <v>134</v>
      </c>
      <c r="C4" s="30" t="s">
        <v>135</v>
      </c>
      <c r="D4" s="30" t="s">
        <v>73</v>
      </c>
      <c r="E4" s="30" t="s">
        <v>136</v>
      </c>
      <c r="F4" s="30" t="s">
        <v>137</v>
      </c>
      <c r="G4" s="25"/>
    </row>
    <row r="5" spans="1:7" s="24" customFormat="1" ht="117.75" customHeight="1">
      <c r="A5" s="72" t="s">
        <v>131</v>
      </c>
      <c r="B5" s="26" t="s">
        <v>162</v>
      </c>
      <c r="C5" s="27" t="s">
        <v>163</v>
      </c>
      <c r="D5" s="27"/>
      <c r="E5" s="63" t="s">
        <v>164</v>
      </c>
      <c r="F5" s="64" t="s">
        <v>165</v>
      </c>
    </row>
    <row r="6" spans="1:7" s="24" customFormat="1" ht="60" customHeight="1">
      <c r="A6" s="72" t="s">
        <v>61</v>
      </c>
      <c r="B6" s="26" t="s">
        <v>167</v>
      </c>
      <c r="C6" s="27" t="s">
        <v>166</v>
      </c>
      <c r="D6" s="27"/>
      <c r="E6" s="63" t="s">
        <v>453</v>
      </c>
      <c r="F6" s="64" t="s">
        <v>168</v>
      </c>
    </row>
    <row r="7" spans="1:7" s="24" customFormat="1" ht="78" customHeight="1">
      <c r="A7" s="72" t="s">
        <v>62</v>
      </c>
      <c r="B7" s="26" t="s">
        <v>169</v>
      </c>
      <c r="C7" s="27" t="s">
        <v>173</v>
      </c>
      <c r="D7" s="27"/>
      <c r="E7" s="64" t="s">
        <v>170</v>
      </c>
      <c r="F7" s="63" t="s">
        <v>171</v>
      </c>
    </row>
  </sheetData>
  <sheetProtection algorithmName="SHA-512" hashValue="ZqYMdcKbYMj7oOPg4nMw5gqGm1WhM1uDEJUHTGIG1zAJvZJZlN6holOk7nW/y04DgmHJClPAnlyWbKj/CWqhdg==" saltValue="V2eO8gI95mTx2Or7pSla0Q==" spinCount="100000" sheet="1" objects="1" scenarios="1"/>
  <mergeCells count="1">
    <mergeCell ref="B2:F2"/>
  </mergeCells>
  <phoneticPr fontId="1"/>
  <pageMargins left="0.19685039370078741" right="0.19685039370078741" top="0.47244094488188981" bottom="0.35433070866141736" header="0.31496062992125984" footer="0.23622047244094491"/>
  <pageSetup paperSize="9" orientation="landscape" r:id="rId1"/>
  <headerFooter>
    <oddHeader>&amp;L労働安全衛生法規制等&amp;R改訂：２０１６．０１．１５</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F4"/>
  <sheetViews>
    <sheetView showZeros="0" zoomScale="98" zoomScaleNormal="98" workbookViewId="0">
      <selection activeCell="A5" sqref="A5"/>
    </sheetView>
  </sheetViews>
  <sheetFormatPr defaultRowHeight="13.5"/>
  <cols>
    <col min="1" max="1" width="2.5" style="89" customWidth="1"/>
    <col min="2" max="2" width="13.125" style="5" customWidth="1"/>
    <col min="3" max="3" width="15.375" style="5" customWidth="1"/>
    <col min="4" max="4" width="8.5" style="5" customWidth="1"/>
    <col min="5" max="5" width="41.25" style="6" customWidth="1"/>
    <col min="6" max="6" width="65" style="5" customWidth="1"/>
    <col min="7" max="16384" width="9" style="5"/>
  </cols>
  <sheetData>
    <row r="1" spans="1:6" s="31" customFormat="1" ht="19.5" customHeight="1">
      <c r="A1" s="35"/>
      <c r="B1" s="336" t="s">
        <v>106</v>
      </c>
      <c r="C1" s="337"/>
      <c r="D1" s="340">
        <f>入力画面!A38</f>
        <v>0</v>
      </c>
      <c r="E1" s="340"/>
      <c r="F1" s="341" t="s">
        <v>141</v>
      </c>
    </row>
    <row r="2" spans="1:6" s="31" customFormat="1" ht="19.5" customHeight="1">
      <c r="A2" s="35"/>
      <c r="B2" s="338" t="s">
        <v>113</v>
      </c>
      <c r="C2" s="339"/>
      <c r="D2" s="340">
        <f>入力画面!A39</f>
        <v>0</v>
      </c>
      <c r="E2" s="340"/>
      <c r="F2" s="342"/>
    </row>
    <row r="3" spans="1:6" s="32" customFormat="1" ht="35.25" customHeight="1">
      <c r="A3" s="36"/>
      <c r="B3" s="333" t="s">
        <v>181</v>
      </c>
      <c r="C3" s="334"/>
      <c r="D3" s="334"/>
      <c r="E3" s="334"/>
      <c r="F3" s="335"/>
    </row>
    <row r="4" spans="1:6" s="32" customFormat="1" ht="24">
      <c r="A4" s="36"/>
      <c r="B4" s="65" t="s">
        <v>160</v>
      </c>
      <c r="C4" s="66" t="s">
        <v>159</v>
      </c>
      <c r="D4" s="66" t="s">
        <v>130</v>
      </c>
      <c r="E4" s="67" t="s">
        <v>452</v>
      </c>
      <c r="F4" s="68" t="s">
        <v>129</v>
      </c>
    </row>
  </sheetData>
  <sheetProtection algorithmName="SHA-512" hashValue="JqguzoASvW3YFBKvQ1vx//KhJppP2yjgxl1b7JC1ztL8xc2EaqUxkBZQOYHUYvt4TmEddPCEruuPVu+Y3zXubA==" saltValue="B70nhMk4INR6XelF0bi6lA==" spinCount="100000" sheet="1"/>
  <mergeCells count="6">
    <mergeCell ref="B3:F3"/>
    <mergeCell ref="B1:C1"/>
    <mergeCell ref="B2:C2"/>
    <mergeCell ref="D1:E1"/>
    <mergeCell ref="D2:E2"/>
    <mergeCell ref="F1:F2"/>
  </mergeCells>
  <phoneticPr fontId="1"/>
  <pageMargins left="0.19685039370078741" right="0.19685039370078741" top="0.47244094488188981" bottom="0.35433070866141736" header="0.31496062992125984" footer="0.23622047244094491"/>
  <pageSetup paperSize="9"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R32"/>
  <sheetViews>
    <sheetView view="pageLayout" zoomScaleNormal="100" workbookViewId="0">
      <selection activeCell="AI4" sqref="AI4"/>
    </sheetView>
  </sheetViews>
  <sheetFormatPr defaultColWidth="2.25" defaultRowHeight="24.75" customHeight="1"/>
  <sheetData>
    <row r="1" spans="1:44" ht="24.75" customHeight="1">
      <c r="A1" s="353" t="s">
        <v>324</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row>
    <row r="2" spans="1:44" ht="24.75" customHeight="1">
      <c r="AI2" s="79"/>
      <c r="AJ2" s="79"/>
      <c r="AK2" s="79"/>
      <c r="AL2" s="79"/>
      <c r="AM2" s="79"/>
      <c r="AN2" s="79"/>
      <c r="AO2" s="79"/>
      <c r="AP2" s="79"/>
      <c r="AQ2" s="79"/>
      <c r="AR2" s="79"/>
    </row>
    <row r="3" spans="1:44" ht="24.75" customHeight="1">
      <c r="A3" s="75" t="s">
        <v>325</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I3" s="80"/>
      <c r="AJ3" s="80"/>
      <c r="AK3" s="80"/>
      <c r="AL3" s="80"/>
      <c r="AM3" s="80"/>
      <c r="AN3" s="80"/>
      <c r="AO3" s="80"/>
      <c r="AP3" s="80"/>
      <c r="AQ3" s="80"/>
      <c r="AR3" s="80"/>
    </row>
    <row r="4" spans="1:44" ht="24.75" customHeight="1">
      <c r="AI4" s="80"/>
      <c r="AJ4" s="80"/>
      <c r="AK4" s="80"/>
      <c r="AL4" s="80"/>
      <c r="AM4" s="80"/>
      <c r="AN4" s="80"/>
      <c r="AO4" s="80"/>
      <c r="AP4" s="80"/>
      <c r="AQ4" s="80"/>
      <c r="AR4" s="80"/>
    </row>
    <row r="5" spans="1:44" ht="24.75" customHeight="1">
      <c r="A5" t="s">
        <v>326</v>
      </c>
      <c r="B5" s="347" t="s">
        <v>327</v>
      </c>
      <c r="C5" s="347"/>
      <c r="D5" s="347"/>
      <c r="E5" s="347"/>
      <c r="F5" s="347"/>
      <c r="G5" s="347" t="s">
        <v>328</v>
      </c>
      <c r="H5" s="347"/>
      <c r="I5" s="347"/>
      <c r="J5" s="347"/>
      <c r="K5" s="76"/>
      <c r="L5" s="354" t="s">
        <v>329</v>
      </c>
      <c r="M5" s="354"/>
      <c r="N5" s="354"/>
      <c r="O5" s="354"/>
      <c r="AI5" s="80"/>
      <c r="AJ5" s="80"/>
      <c r="AK5" s="80"/>
      <c r="AL5" s="80"/>
      <c r="AM5" s="80"/>
      <c r="AN5" s="80"/>
      <c r="AO5" s="80"/>
      <c r="AP5" s="80"/>
      <c r="AQ5" s="80"/>
      <c r="AR5" s="80"/>
    </row>
    <row r="6" spans="1:44" ht="24.75" customHeight="1">
      <c r="B6" s="347" t="s">
        <v>330</v>
      </c>
      <c r="C6" s="347"/>
      <c r="D6" s="347"/>
      <c r="E6" s="347"/>
      <c r="F6" s="347"/>
      <c r="G6" s="347">
        <v>5</v>
      </c>
      <c r="H6" s="347"/>
      <c r="I6" s="347"/>
      <c r="J6" s="347"/>
      <c r="K6" s="76"/>
      <c r="L6" s="350" t="s">
        <v>331</v>
      </c>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row>
    <row r="7" spans="1:44" ht="24.75" customHeight="1">
      <c r="B7" s="347" t="s">
        <v>332</v>
      </c>
      <c r="C7" s="347"/>
      <c r="D7" s="347"/>
      <c r="E7" s="347"/>
      <c r="F7" s="347"/>
      <c r="G7" s="347">
        <v>26</v>
      </c>
      <c r="H7" s="347"/>
      <c r="I7" s="347"/>
      <c r="J7" s="347"/>
      <c r="K7" s="76"/>
      <c r="L7" s="346"/>
      <c r="M7" s="346"/>
      <c r="N7" s="346"/>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row>
    <row r="8" spans="1:44" ht="24.75" customHeight="1">
      <c r="B8" s="347" t="s">
        <v>333</v>
      </c>
      <c r="C8" s="347"/>
      <c r="D8" s="347"/>
      <c r="E8" s="347"/>
      <c r="F8" s="347"/>
      <c r="G8" s="347">
        <v>2</v>
      </c>
      <c r="H8" s="347"/>
      <c r="I8" s="347"/>
      <c r="J8" s="347"/>
      <c r="K8" s="76"/>
      <c r="L8" s="348" t="s">
        <v>334</v>
      </c>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row>
    <row r="9" spans="1:44" ht="24.75" customHeight="1">
      <c r="B9" s="347" t="s">
        <v>335</v>
      </c>
      <c r="C9" s="347"/>
      <c r="D9" s="347"/>
      <c r="E9" s="347"/>
      <c r="F9" s="347"/>
      <c r="G9" s="347">
        <v>2</v>
      </c>
      <c r="H9" s="347"/>
      <c r="I9" s="347"/>
      <c r="J9" s="347"/>
      <c r="K9" s="76"/>
      <c r="L9" s="76"/>
      <c r="M9" s="76"/>
    </row>
    <row r="10" spans="1:44" ht="24.75" customHeight="1">
      <c r="B10" s="347" t="s">
        <v>336</v>
      </c>
      <c r="C10" s="347"/>
      <c r="D10" s="347"/>
      <c r="E10" s="347"/>
      <c r="F10" s="347"/>
      <c r="G10" s="347">
        <v>17</v>
      </c>
      <c r="H10" s="347"/>
      <c r="I10" s="347"/>
      <c r="J10" s="347"/>
      <c r="K10" s="76"/>
      <c r="L10" s="350" t="s">
        <v>445</v>
      </c>
      <c r="M10" s="350"/>
      <c r="N10" s="350"/>
      <c r="O10" s="350"/>
      <c r="P10" s="350"/>
      <c r="Q10" s="350"/>
      <c r="R10" s="350"/>
      <c r="S10" s="350"/>
      <c r="T10" s="350"/>
      <c r="U10" s="350"/>
      <c r="V10" s="350"/>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row>
    <row r="11" spans="1:44" ht="24.75" customHeight="1">
      <c r="B11" s="347" t="s">
        <v>337</v>
      </c>
      <c r="C11" s="347"/>
      <c r="D11" s="347"/>
      <c r="E11" s="347"/>
      <c r="F11" s="347"/>
      <c r="G11" s="347">
        <v>52</v>
      </c>
      <c r="H11" s="347"/>
      <c r="I11" s="347"/>
      <c r="J11" s="347"/>
      <c r="K11" s="76"/>
      <c r="L11" s="350"/>
      <c r="M11" s="350"/>
      <c r="N11" s="350"/>
      <c r="O11" s="350"/>
      <c r="P11" s="350"/>
      <c r="Q11" s="350"/>
      <c r="R11" s="350"/>
      <c r="S11" s="350"/>
      <c r="T11" s="350"/>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row>
    <row r="12" spans="1:44" ht="24.75" customHeight="1">
      <c r="B12" s="347" t="s">
        <v>338</v>
      </c>
      <c r="C12" s="347"/>
      <c r="D12" s="347"/>
      <c r="E12" s="347"/>
      <c r="F12" s="347"/>
      <c r="G12" s="347">
        <v>50</v>
      </c>
      <c r="H12" s="347"/>
      <c r="I12" s="347"/>
      <c r="J12" s="347"/>
      <c r="K12" s="76"/>
      <c r="L12" s="351" t="s">
        <v>339</v>
      </c>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row>
    <row r="13" spans="1:44" ht="24.75" customHeight="1" thickBot="1">
      <c r="B13" s="352" t="s">
        <v>340</v>
      </c>
      <c r="C13" s="352"/>
      <c r="D13" s="352"/>
      <c r="E13" s="352"/>
      <c r="F13" s="352"/>
      <c r="G13" s="352">
        <v>4</v>
      </c>
      <c r="H13" s="352"/>
      <c r="I13" s="352"/>
      <c r="J13" s="352"/>
      <c r="K13" s="76"/>
      <c r="L13" s="76"/>
      <c r="M13" s="76"/>
    </row>
    <row r="14" spans="1:44" ht="24.75" customHeight="1" thickBot="1">
      <c r="B14" s="343" t="s">
        <v>341</v>
      </c>
      <c r="C14" s="344"/>
      <c r="D14" s="344"/>
      <c r="E14" s="344"/>
      <c r="F14" s="344"/>
      <c r="G14" s="344">
        <f>SUM(G6:J13)</f>
        <v>158</v>
      </c>
      <c r="H14" s="344"/>
      <c r="I14" s="344"/>
      <c r="J14" s="345"/>
      <c r="K14" s="76"/>
      <c r="L14" s="346" t="s">
        <v>342</v>
      </c>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row>
    <row r="15" spans="1:44" ht="24.75" customHeight="1">
      <c r="B15" s="76"/>
      <c r="C15" s="76"/>
      <c r="D15" s="76"/>
      <c r="E15" s="76"/>
      <c r="F15" s="76"/>
      <c r="G15" s="76"/>
      <c r="H15" s="76"/>
      <c r="I15" s="76"/>
      <c r="J15" s="76"/>
      <c r="K15" s="76"/>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row>
    <row r="16" spans="1:44" ht="24.75" customHeight="1">
      <c r="A16" t="s">
        <v>343</v>
      </c>
      <c r="B16" s="76"/>
      <c r="C16" s="76"/>
      <c r="D16" s="76"/>
      <c r="E16" s="76"/>
      <c r="F16" s="76"/>
      <c r="G16" s="76"/>
      <c r="H16" s="76"/>
      <c r="I16" s="76"/>
      <c r="J16" s="76"/>
      <c r="K16" s="76"/>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row>
    <row r="17" spans="1:44" ht="24.75" customHeight="1">
      <c r="B17" s="355" t="s">
        <v>344</v>
      </c>
      <c r="C17" s="355"/>
      <c r="D17" s="355"/>
      <c r="E17" s="355"/>
      <c r="F17" s="355"/>
      <c r="G17" s="355"/>
      <c r="H17" s="355"/>
      <c r="I17" s="355"/>
      <c r="J17" s="355"/>
      <c r="K17" s="356" t="s">
        <v>345</v>
      </c>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78"/>
      <c r="AR17" s="78"/>
    </row>
    <row r="18" spans="1:44" ht="24.75" customHeight="1" thickBot="1">
      <c r="B18" s="357" t="s">
        <v>346</v>
      </c>
      <c r="C18" s="357"/>
      <c r="D18" s="357"/>
      <c r="E18" s="357"/>
      <c r="F18" s="357"/>
      <c r="G18" s="357"/>
      <c r="H18" s="357"/>
      <c r="I18" s="357"/>
      <c r="J18" s="357"/>
      <c r="K18" s="358" t="s">
        <v>347</v>
      </c>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78"/>
      <c r="AR18" s="78"/>
    </row>
    <row r="19" spans="1:44" ht="24.75" customHeight="1">
      <c r="B19" s="359" t="s">
        <v>348</v>
      </c>
      <c r="C19" s="360"/>
      <c r="D19" s="360"/>
      <c r="E19" s="360"/>
      <c r="F19" s="360"/>
      <c r="G19" s="360"/>
      <c r="H19" s="360"/>
      <c r="I19" s="360"/>
      <c r="J19" s="360"/>
      <c r="K19" s="361" t="s">
        <v>349</v>
      </c>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1"/>
      <c r="AI19" s="361"/>
      <c r="AJ19" s="361"/>
      <c r="AK19" s="361"/>
      <c r="AL19" s="361"/>
      <c r="AM19" s="361"/>
      <c r="AN19" s="361"/>
      <c r="AO19" s="361"/>
      <c r="AP19" s="361"/>
      <c r="AQ19" s="362" t="s">
        <v>350</v>
      </c>
      <c r="AR19" s="363"/>
    </row>
    <row r="20" spans="1:44" ht="24.75" customHeight="1">
      <c r="B20" s="368" t="s">
        <v>351</v>
      </c>
      <c r="C20" s="355"/>
      <c r="D20" s="355"/>
      <c r="E20" s="355"/>
      <c r="F20" s="355"/>
      <c r="G20" s="355"/>
      <c r="H20" s="355"/>
      <c r="I20" s="355"/>
      <c r="J20" s="355"/>
      <c r="K20" s="356" t="s">
        <v>352</v>
      </c>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64"/>
      <c r="AR20" s="365"/>
    </row>
    <row r="21" spans="1:44" ht="24.75" customHeight="1">
      <c r="B21" s="368" t="s">
        <v>353</v>
      </c>
      <c r="C21" s="355"/>
      <c r="D21" s="355"/>
      <c r="E21" s="355"/>
      <c r="F21" s="355"/>
      <c r="G21" s="355"/>
      <c r="H21" s="355"/>
      <c r="I21" s="355"/>
      <c r="J21" s="355"/>
      <c r="K21" s="356" t="s">
        <v>354</v>
      </c>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64"/>
      <c r="AR21" s="365"/>
    </row>
    <row r="22" spans="1:44" ht="24.75" customHeight="1" thickBot="1">
      <c r="B22" s="369" t="s">
        <v>355</v>
      </c>
      <c r="C22" s="370"/>
      <c r="D22" s="370"/>
      <c r="E22" s="370"/>
      <c r="F22" s="370"/>
      <c r="G22" s="370"/>
      <c r="H22" s="370"/>
      <c r="I22" s="370"/>
      <c r="J22" s="370"/>
      <c r="K22" s="371" t="s">
        <v>356</v>
      </c>
      <c r="L22" s="371"/>
      <c r="M22" s="371"/>
      <c r="N22" s="371"/>
      <c r="O22" s="371"/>
      <c r="P22" s="371"/>
      <c r="Q22" s="371"/>
      <c r="R22" s="371"/>
      <c r="S22" s="371"/>
      <c r="T22" s="371"/>
      <c r="U22" s="371"/>
      <c r="V22" s="371"/>
      <c r="W22" s="371"/>
      <c r="X22" s="371"/>
      <c r="Y22" s="371"/>
      <c r="Z22" s="371"/>
      <c r="AA22" s="371"/>
      <c r="AB22" s="371"/>
      <c r="AC22" s="371"/>
      <c r="AD22" s="371"/>
      <c r="AE22" s="371"/>
      <c r="AF22" s="371"/>
      <c r="AG22" s="371"/>
      <c r="AH22" s="371"/>
      <c r="AI22" s="371"/>
      <c r="AJ22" s="371"/>
      <c r="AK22" s="371"/>
      <c r="AL22" s="371"/>
      <c r="AM22" s="371"/>
      <c r="AN22" s="371"/>
      <c r="AO22" s="371"/>
      <c r="AP22" s="371"/>
      <c r="AQ22" s="366"/>
      <c r="AR22" s="367"/>
    </row>
    <row r="23" spans="1:44" ht="24.75" customHeight="1">
      <c r="B23" s="372" t="s">
        <v>357</v>
      </c>
      <c r="C23" s="372"/>
      <c r="D23" s="372"/>
      <c r="E23" s="372"/>
      <c r="F23" s="372"/>
      <c r="G23" s="372"/>
      <c r="H23" s="372"/>
      <c r="I23" s="372"/>
      <c r="J23" s="372"/>
      <c r="K23" s="373" t="s">
        <v>358</v>
      </c>
      <c r="L23" s="373"/>
      <c r="M23" s="373"/>
      <c r="N23" s="373"/>
      <c r="O23" s="373"/>
      <c r="P23" s="373"/>
      <c r="Q23" s="373"/>
      <c r="R23" s="373"/>
      <c r="S23" s="373"/>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78"/>
      <c r="AR23" s="78"/>
    </row>
    <row r="24" spans="1:44" ht="24.75" customHeight="1">
      <c r="B24" s="355" t="s">
        <v>359</v>
      </c>
      <c r="C24" s="355"/>
      <c r="D24" s="355"/>
      <c r="E24" s="355"/>
      <c r="F24" s="355"/>
      <c r="G24" s="355"/>
      <c r="H24" s="355"/>
      <c r="I24" s="355"/>
      <c r="J24" s="355"/>
      <c r="K24" s="356" t="s">
        <v>360</v>
      </c>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78"/>
      <c r="AR24" s="78"/>
    </row>
    <row r="25" spans="1:44" ht="24.75" customHeight="1">
      <c r="B25" s="355" t="s">
        <v>361</v>
      </c>
      <c r="C25" s="355"/>
      <c r="D25" s="355"/>
      <c r="E25" s="355"/>
      <c r="F25" s="355"/>
      <c r="G25" s="355"/>
      <c r="H25" s="355"/>
      <c r="I25" s="355"/>
      <c r="J25" s="355"/>
      <c r="K25" s="356" t="s">
        <v>362</v>
      </c>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78"/>
      <c r="AR25" s="78"/>
    </row>
    <row r="26" spans="1:44" ht="24.75" customHeight="1">
      <c r="B26" s="76"/>
      <c r="C26" s="76"/>
      <c r="D26" s="76"/>
      <c r="E26" s="76"/>
      <c r="F26" s="76"/>
      <c r="G26" s="76"/>
      <c r="H26" s="76"/>
      <c r="I26" s="76"/>
      <c r="J26" s="76"/>
      <c r="K26" s="76"/>
      <c r="L26" s="76"/>
      <c r="M26" s="76"/>
    </row>
    <row r="27" spans="1:44" ht="24.75" customHeight="1">
      <c r="A27" s="374" t="s">
        <v>363</v>
      </c>
      <c r="B27" s="374"/>
      <c r="C27" s="374"/>
      <c r="D27" s="374"/>
      <c r="E27" s="374"/>
      <c r="F27" s="374"/>
      <c r="G27" s="374"/>
      <c r="H27" s="374"/>
      <c r="I27" s="374"/>
      <c r="J27" s="374"/>
      <c r="K27" s="374"/>
      <c r="L27" s="374"/>
      <c r="M27" s="374"/>
      <c r="N27" s="374"/>
      <c r="O27" s="374"/>
      <c r="P27" s="374"/>
      <c r="Q27" s="374"/>
      <c r="R27" s="374"/>
      <c r="S27" s="374"/>
      <c r="T27" s="374"/>
      <c r="U27" s="374"/>
      <c r="V27" s="374"/>
      <c r="W27" s="374"/>
      <c r="X27" s="374"/>
      <c r="Y27" s="374"/>
      <c r="Z27" s="374"/>
      <c r="AA27" s="374"/>
      <c r="AB27" s="374"/>
      <c r="AC27" s="374"/>
      <c r="AD27" s="374"/>
      <c r="AE27" s="374"/>
      <c r="AF27" s="374"/>
      <c r="AG27" s="374"/>
      <c r="AH27" s="374"/>
      <c r="AI27" s="374"/>
      <c r="AJ27" s="374"/>
      <c r="AK27" s="374"/>
      <c r="AL27" s="374"/>
      <c r="AM27" s="374"/>
      <c r="AN27" s="374"/>
      <c r="AO27" s="374"/>
      <c r="AP27" s="374"/>
      <c r="AQ27" s="374"/>
      <c r="AR27" s="374"/>
    </row>
    <row r="28" spans="1:44" ht="24.75" customHeight="1">
      <c r="A28" s="375" t="s">
        <v>364</v>
      </c>
      <c r="B28" s="375"/>
      <c r="C28" s="375" t="s">
        <v>365</v>
      </c>
      <c r="D28" s="375"/>
      <c r="E28" s="375"/>
      <c r="F28" s="375"/>
      <c r="G28" s="375"/>
      <c r="H28" s="375"/>
      <c r="I28" s="375"/>
      <c r="J28" s="375"/>
      <c r="K28" s="375" t="s">
        <v>327</v>
      </c>
      <c r="L28" s="375"/>
      <c r="M28" s="375"/>
      <c r="N28" s="375" t="s">
        <v>366</v>
      </c>
      <c r="O28" s="375"/>
      <c r="P28" s="375"/>
      <c r="Q28" s="375"/>
      <c r="R28" s="375"/>
      <c r="S28" s="375"/>
      <c r="T28" s="375" t="s">
        <v>367</v>
      </c>
      <c r="U28" s="375"/>
      <c r="V28" s="375"/>
      <c r="W28" s="375"/>
      <c r="X28" s="375"/>
      <c r="Y28" s="375"/>
      <c r="Z28" s="375" t="s">
        <v>368</v>
      </c>
      <c r="AA28" s="375"/>
      <c r="AB28" s="375"/>
      <c r="AC28" s="375"/>
      <c r="AD28" s="375"/>
      <c r="AE28" s="375"/>
      <c r="AF28" s="375"/>
      <c r="AG28" s="375"/>
      <c r="AH28" s="375"/>
      <c r="AI28" s="375"/>
      <c r="AJ28" s="375"/>
      <c r="AK28" s="375"/>
      <c r="AL28" s="375" t="s">
        <v>369</v>
      </c>
      <c r="AM28" s="375"/>
      <c r="AN28" s="375"/>
      <c r="AO28" s="375"/>
      <c r="AP28" s="375" t="s">
        <v>370</v>
      </c>
      <c r="AQ28" s="375"/>
      <c r="AR28" s="375"/>
    </row>
    <row r="29" spans="1:44" ht="24.75" customHeight="1">
      <c r="A29" s="375"/>
      <c r="B29" s="375"/>
      <c r="C29" s="375"/>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375"/>
      <c r="AE29" s="375"/>
      <c r="AF29" s="375"/>
      <c r="AG29" s="375"/>
      <c r="AH29" s="375"/>
      <c r="AI29" s="375"/>
      <c r="AJ29" s="375"/>
      <c r="AK29" s="375"/>
      <c r="AL29" s="375"/>
      <c r="AM29" s="375"/>
      <c r="AN29" s="375"/>
      <c r="AO29" s="375"/>
      <c r="AP29" s="375"/>
      <c r="AQ29" s="375"/>
      <c r="AR29" s="375"/>
    </row>
    <row r="30" spans="1:44" ht="24.75" customHeight="1">
      <c r="A30" s="378">
        <v>1</v>
      </c>
      <c r="B30" s="378"/>
      <c r="C30" s="379" t="s">
        <v>371</v>
      </c>
      <c r="D30" s="379"/>
      <c r="E30" s="379"/>
      <c r="F30" s="379"/>
      <c r="G30" s="379"/>
      <c r="H30" s="379"/>
      <c r="I30" s="379"/>
      <c r="J30" s="379"/>
      <c r="K30" s="379" t="s">
        <v>330</v>
      </c>
      <c r="L30" s="379"/>
      <c r="M30" s="379"/>
      <c r="N30" s="379" t="s">
        <v>372</v>
      </c>
      <c r="O30" s="379"/>
      <c r="P30" s="379"/>
      <c r="Q30" s="379"/>
      <c r="R30" s="379"/>
      <c r="S30" s="379"/>
      <c r="T30" s="379"/>
      <c r="U30" s="379"/>
      <c r="V30" s="379"/>
      <c r="W30" s="379"/>
      <c r="X30" s="379"/>
      <c r="Y30" s="379"/>
      <c r="Z30" s="379" t="s">
        <v>373</v>
      </c>
      <c r="AA30" s="379"/>
      <c r="AB30" s="379"/>
      <c r="AC30" s="379"/>
      <c r="AD30" s="379"/>
      <c r="AE30" s="379"/>
      <c r="AF30" s="379"/>
      <c r="AG30" s="379"/>
      <c r="AH30" s="379"/>
      <c r="AI30" s="379"/>
      <c r="AJ30" s="379"/>
      <c r="AK30" s="379"/>
      <c r="AL30" s="376"/>
      <c r="AM30" s="376"/>
      <c r="AN30" s="376"/>
      <c r="AO30" s="376"/>
      <c r="AP30" s="377"/>
      <c r="AQ30" s="377"/>
      <c r="AR30" s="377"/>
    </row>
    <row r="31" spans="1:44" ht="24.75" customHeight="1">
      <c r="A31" s="378">
        <v>2</v>
      </c>
      <c r="B31" s="378"/>
      <c r="C31" s="379" t="s">
        <v>374</v>
      </c>
      <c r="D31" s="379"/>
      <c r="E31" s="379"/>
      <c r="F31" s="379"/>
      <c r="G31" s="379"/>
      <c r="H31" s="379"/>
      <c r="I31" s="379"/>
      <c r="J31" s="379"/>
      <c r="K31" s="379" t="s">
        <v>330</v>
      </c>
      <c r="L31" s="379"/>
      <c r="M31" s="379"/>
      <c r="N31" s="379" t="s">
        <v>375</v>
      </c>
      <c r="O31" s="379"/>
      <c r="P31" s="379"/>
      <c r="Q31" s="379"/>
      <c r="R31" s="379"/>
      <c r="S31" s="379"/>
      <c r="T31" s="379" t="s">
        <v>375</v>
      </c>
      <c r="U31" s="379"/>
      <c r="V31" s="379"/>
      <c r="W31" s="379"/>
      <c r="X31" s="379"/>
      <c r="Y31" s="379"/>
      <c r="Z31" s="379" t="s">
        <v>377</v>
      </c>
      <c r="AA31" s="379"/>
      <c r="AB31" s="379"/>
      <c r="AC31" s="379"/>
      <c r="AD31" s="379"/>
      <c r="AE31" s="379"/>
      <c r="AF31" s="379"/>
      <c r="AG31" s="379"/>
      <c r="AH31" s="379"/>
      <c r="AI31" s="379"/>
      <c r="AJ31" s="379"/>
      <c r="AK31" s="379"/>
      <c r="AL31" s="376"/>
      <c r="AM31" s="376"/>
      <c r="AN31" s="376"/>
      <c r="AO31" s="376"/>
      <c r="AP31" s="377"/>
      <c r="AQ31" s="377"/>
      <c r="AR31" s="377"/>
    </row>
    <row r="32" spans="1:44" ht="24.75" customHeight="1">
      <c r="A32" s="378">
        <v>3</v>
      </c>
      <c r="B32" s="378"/>
      <c r="C32" s="379" t="s">
        <v>376</v>
      </c>
      <c r="D32" s="379"/>
      <c r="E32" s="379"/>
      <c r="F32" s="379"/>
      <c r="G32" s="379"/>
      <c r="H32" s="379"/>
      <c r="I32" s="379"/>
      <c r="J32" s="379"/>
      <c r="K32" s="379" t="s">
        <v>330</v>
      </c>
      <c r="L32" s="379"/>
      <c r="M32" s="379"/>
      <c r="N32" s="379" t="s">
        <v>372</v>
      </c>
      <c r="O32" s="379"/>
      <c r="P32" s="379"/>
      <c r="Q32" s="379"/>
      <c r="R32" s="379"/>
      <c r="S32" s="379"/>
      <c r="T32" s="379"/>
      <c r="U32" s="379"/>
      <c r="V32" s="379"/>
      <c r="W32" s="379"/>
      <c r="X32" s="379"/>
      <c r="Y32" s="379"/>
      <c r="Z32" s="379" t="s">
        <v>373</v>
      </c>
      <c r="AA32" s="379"/>
      <c r="AB32" s="379"/>
      <c r="AC32" s="379"/>
      <c r="AD32" s="379"/>
      <c r="AE32" s="379"/>
      <c r="AF32" s="379"/>
      <c r="AG32" s="379"/>
      <c r="AH32" s="379"/>
      <c r="AI32" s="379"/>
      <c r="AJ32" s="379"/>
      <c r="AK32" s="379"/>
      <c r="AL32" s="376"/>
      <c r="AM32" s="376"/>
      <c r="AN32" s="376"/>
      <c r="AO32" s="376"/>
      <c r="AP32" s="377"/>
      <c r="AQ32" s="377"/>
      <c r="AR32" s="377"/>
    </row>
  </sheetData>
  <sheetProtection algorithmName="SHA-512" hashValue="NROmSKarAWAEkTnnERqxJpCxREUiGjFzMV9tkAw1pf/MFVuIw6uC1WsJHOWT7cYAUol+TSrDqbPOonlIEQfXyg==" saltValue="e4REvMohpQKlLVB1x6CgcQ==" spinCount="100000" sheet="1" objects="1" scenarios="1"/>
  <mergeCells count="79">
    <mergeCell ref="AL32:AO32"/>
    <mergeCell ref="AP32:AR32"/>
    <mergeCell ref="A32:B32"/>
    <mergeCell ref="C32:J32"/>
    <mergeCell ref="K32:M32"/>
    <mergeCell ref="N32:S32"/>
    <mergeCell ref="T32:Y32"/>
    <mergeCell ref="Z32:AK32"/>
    <mergeCell ref="AL30:AO30"/>
    <mergeCell ref="AP30:AR30"/>
    <mergeCell ref="A31:B31"/>
    <mergeCell ref="C31:J31"/>
    <mergeCell ref="K31:M31"/>
    <mergeCell ref="N31:S31"/>
    <mergeCell ref="T31:Y31"/>
    <mergeCell ref="Z31:AK31"/>
    <mergeCell ref="AL31:AO31"/>
    <mergeCell ref="AP31:AR31"/>
    <mergeCell ref="A30:B30"/>
    <mergeCell ref="C30:J30"/>
    <mergeCell ref="K30:M30"/>
    <mergeCell ref="N30:S30"/>
    <mergeCell ref="T30:Y30"/>
    <mergeCell ref="Z30:AK30"/>
    <mergeCell ref="A27:AR27"/>
    <mergeCell ref="A28:B29"/>
    <mergeCell ref="C28:J29"/>
    <mergeCell ref="K28:M29"/>
    <mergeCell ref="N28:S29"/>
    <mergeCell ref="T28:Y29"/>
    <mergeCell ref="Z28:AK29"/>
    <mergeCell ref="AL28:AO29"/>
    <mergeCell ref="AP28:AR29"/>
    <mergeCell ref="B23:J23"/>
    <mergeCell ref="K23:AP23"/>
    <mergeCell ref="B24:J24"/>
    <mergeCell ref="K24:AP24"/>
    <mergeCell ref="B25:J25"/>
    <mergeCell ref="K25:AP25"/>
    <mergeCell ref="AQ19:AR22"/>
    <mergeCell ref="B20:J20"/>
    <mergeCell ref="K20:AP20"/>
    <mergeCell ref="B21:J21"/>
    <mergeCell ref="K21:AP21"/>
    <mergeCell ref="B22:J22"/>
    <mergeCell ref="K22:AP22"/>
    <mergeCell ref="B17:J17"/>
    <mergeCell ref="K17:AP17"/>
    <mergeCell ref="B18:J18"/>
    <mergeCell ref="K18:AP18"/>
    <mergeCell ref="B19:J19"/>
    <mergeCell ref="K19:AP19"/>
    <mergeCell ref="B13:F13"/>
    <mergeCell ref="G13:J13"/>
    <mergeCell ref="A1:AR1"/>
    <mergeCell ref="B5:F5"/>
    <mergeCell ref="G5:J5"/>
    <mergeCell ref="L5:O5"/>
    <mergeCell ref="B6:F6"/>
    <mergeCell ref="G6:J6"/>
    <mergeCell ref="L6:AR7"/>
    <mergeCell ref="B7:F7"/>
    <mergeCell ref="G7:J7"/>
    <mergeCell ref="B14:F14"/>
    <mergeCell ref="G14:J14"/>
    <mergeCell ref="L14:AR14"/>
    <mergeCell ref="B8:F8"/>
    <mergeCell ref="G8:J8"/>
    <mergeCell ref="L8:AR8"/>
    <mergeCell ref="B9:F9"/>
    <mergeCell ref="G9:J9"/>
    <mergeCell ref="B10:F10"/>
    <mergeCell ref="G10:J10"/>
    <mergeCell ref="L10:AR11"/>
    <mergeCell ref="B11:F11"/>
    <mergeCell ref="G11:J11"/>
    <mergeCell ref="B12:F12"/>
    <mergeCell ref="G12:J12"/>
    <mergeCell ref="L12:AR12"/>
  </mergeCells>
  <phoneticPr fontId="1"/>
  <hyperlinks>
    <hyperlink ref="L8" r:id="rId1"/>
    <hyperlink ref="L12" r:id="rId2"/>
  </hyperlinks>
  <pageMargins left="0.31496062992125984" right="0.31496062992125984" top="0.74803149606299213" bottom="0.74803149606299213" header="0.31496062992125984" footer="0.31496062992125984"/>
  <pageSetup paperSize="9"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R32"/>
  <sheetViews>
    <sheetView view="pageLayout" topLeftCell="A5" zoomScaleNormal="100" workbookViewId="0">
      <selection activeCell="AM4" sqref="AM4"/>
    </sheetView>
  </sheetViews>
  <sheetFormatPr defaultColWidth="2.25" defaultRowHeight="24.75" customHeight="1"/>
  <sheetData>
    <row r="1" spans="1:44" ht="24.75" customHeight="1">
      <c r="A1" s="353" t="s">
        <v>378</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row>
    <row r="2" spans="1:44" ht="24.75" customHeight="1">
      <c r="AI2" s="79"/>
      <c r="AJ2" s="79"/>
      <c r="AK2" s="79"/>
      <c r="AL2" s="79"/>
      <c r="AM2" s="79"/>
      <c r="AN2" s="79"/>
      <c r="AO2" s="79"/>
      <c r="AP2" s="79"/>
      <c r="AQ2" s="79"/>
      <c r="AR2" s="79"/>
    </row>
    <row r="3" spans="1:44" ht="24.75" customHeight="1">
      <c r="A3" s="75" t="s">
        <v>379</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I3" s="80"/>
      <c r="AJ3" s="80"/>
      <c r="AK3" s="80"/>
      <c r="AL3" s="80"/>
      <c r="AM3" s="80"/>
      <c r="AN3" s="80"/>
      <c r="AO3" s="80"/>
      <c r="AP3" s="80"/>
      <c r="AQ3" s="80"/>
      <c r="AR3" s="80"/>
    </row>
    <row r="4" spans="1:44" ht="24.75" customHeight="1">
      <c r="AI4" s="80"/>
      <c r="AJ4" s="80"/>
      <c r="AK4" s="80"/>
      <c r="AL4" s="80"/>
      <c r="AM4" s="80"/>
      <c r="AN4" s="80"/>
      <c r="AO4" s="80"/>
      <c r="AP4" s="80"/>
      <c r="AQ4" s="80"/>
      <c r="AR4" s="80"/>
    </row>
    <row r="5" spans="1:44" ht="24.75" customHeight="1">
      <c r="A5" t="s">
        <v>380</v>
      </c>
      <c r="B5" s="347" t="s">
        <v>327</v>
      </c>
      <c r="C5" s="347"/>
      <c r="D5" s="347"/>
      <c r="E5" s="347"/>
      <c r="F5" s="347"/>
      <c r="G5" s="347" t="s">
        <v>328</v>
      </c>
      <c r="H5" s="347"/>
      <c r="I5" s="347"/>
      <c r="J5" s="347"/>
      <c r="K5" s="76"/>
      <c r="L5" s="76"/>
      <c r="M5" s="354" t="s">
        <v>329</v>
      </c>
      <c r="N5" s="354"/>
      <c r="O5" s="354"/>
      <c r="P5" s="354"/>
      <c r="AI5" s="80"/>
      <c r="AJ5" s="80"/>
      <c r="AK5" s="80"/>
      <c r="AL5" s="80"/>
      <c r="AM5" s="80"/>
      <c r="AN5" s="80"/>
      <c r="AO5" s="80"/>
      <c r="AP5" s="80"/>
      <c r="AQ5" s="80"/>
      <c r="AR5" s="80"/>
    </row>
    <row r="6" spans="1:44" ht="24.75" customHeight="1">
      <c r="B6" s="347" t="s">
        <v>381</v>
      </c>
      <c r="C6" s="347"/>
      <c r="D6" s="347"/>
      <c r="E6" s="347"/>
      <c r="F6" s="347"/>
      <c r="G6" s="347">
        <v>12</v>
      </c>
      <c r="H6" s="347"/>
      <c r="I6" s="347"/>
      <c r="J6" s="347"/>
      <c r="K6" s="76"/>
      <c r="L6" s="76"/>
      <c r="M6" s="350" t="s">
        <v>382</v>
      </c>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row>
    <row r="7" spans="1:44" ht="24.75" customHeight="1">
      <c r="B7" s="347" t="s">
        <v>383</v>
      </c>
      <c r="C7" s="347"/>
      <c r="D7" s="347"/>
      <c r="E7" s="347"/>
      <c r="F7" s="347"/>
      <c r="G7" s="347">
        <v>42</v>
      </c>
      <c r="H7" s="347"/>
      <c r="I7" s="347"/>
      <c r="J7" s="347"/>
      <c r="K7" s="76"/>
      <c r="L7" s="76"/>
      <c r="M7" s="346"/>
      <c r="N7" s="346"/>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row>
    <row r="8" spans="1:44" ht="24.75" customHeight="1">
      <c r="B8" s="347" t="s">
        <v>384</v>
      </c>
      <c r="C8" s="347"/>
      <c r="D8" s="347"/>
      <c r="E8" s="347"/>
      <c r="F8" s="347"/>
      <c r="G8" s="347">
        <v>23</v>
      </c>
      <c r="H8" s="347"/>
      <c r="I8" s="347"/>
      <c r="J8" s="347"/>
      <c r="K8" s="76"/>
      <c r="L8" s="76"/>
      <c r="M8" s="350" t="s">
        <v>385</v>
      </c>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row>
    <row r="9" spans="1:44" ht="24.75" customHeight="1">
      <c r="B9" s="347" t="s">
        <v>386</v>
      </c>
      <c r="C9" s="347"/>
      <c r="D9" s="347"/>
      <c r="E9" s="347"/>
      <c r="F9" s="347"/>
      <c r="G9" s="347">
        <v>31</v>
      </c>
      <c r="H9" s="347"/>
      <c r="I9" s="347"/>
      <c r="J9" s="347"/>
      <c r="K9" s="76"/>
      <c r="L9" s="76"/>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row>
    <row r="10" spans="1:44" ht="24.75" customHeight="1">
      <c r="B10" s="347"/>
      <c r="C10" s="347"/>
      <c r="D10" s="347"/>
      <c r="E10" s="347"/>
      <c r="F10" s="347"/>
      <c r="G10" s="347"/>
      <c r="H10" s="347"/>
      <c r="I10" s="347"/>
      <c r="J10" s="347"/>
      <c r="K10" s="76"/>
      <c r="L10" s="76"/>
      <c r="M10" s="348" t="s">
        <v>387</v>
      </c>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row>
    <row r="11" spans="1:44" ht="24.75" customHeight="1">
      <c r="B11" s="347"/>
      <c r="C11" s="347"/>
      <c r="D11" s="347"/>
      <c r="E11" s="347"/>
      <c r="F11" s="347"/>
      <c r="G11" s="347"/>
      <c r="H11" s="347"/>
      <c r="I11" s="347"/>
      <c r="J11" s="347"/>
      <c r="K11" s="76"/>
      <c r="L11" s="76"/>
      <c r="M11" s="350" t="s">
        <v>388</v>
      </c>
      <c r="N11" s="350"/>
      <c r="O11" s="350"/>
      <c r="P11" s="350"/>
      <c r="Q11" s="350"/>
      <c r="R11" s="350"/>
      <c r="S11" s="350"/>
      <c r="T11" s="350"/>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row>
    <row r="12" spans="1:44" ht="24.75" customHeight="1">
      <c r="B12" s="347"/>
      <c r="C12" s="347"/>
      <c r="D12" s="347"/>
      <c r="E12" s="347"/>
      <c r="F12" s="347"/>
      <c r="G12" s="347"/>
      <c r="H12" s="347"/>
      <c r="I12" s="347"/>
      <c r="J12" s="347"/>
      <c r="K12" s="76"/>
      <c r="L12" s="76"/>
      <c r="M12" s="350"/>
      <c r="N12" s="350"/>
      <c r="O12" s="350"/>
      <c r="P12" s="350"/>
      <c r="Q12" s="350"/>
      <c r="R12" s="350"/>
      <c r="S12" s="350"/>
      <c r="T12" s="350"/>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row>
    <row r="13" spans="1:44" ht="24.75" customHeight="1" thickBot="1">
      <c r="B13" s="352"/>
      <c r="C13" s="352"/>
      <c r="D13" s="352"/>
      <c r="E13" s="352"/>
      <c r="F13" s="352"/>
      <c r="G13" s="352"/>
      <c r="H13" s="352"/>
      <c r="I13" s="352"/>
      <c r="J13" s="352"/>
      <c r="K13" s="76"/>
      <c r="L13" s="76"/>
      <c r="M13" s="351" t="s">
        <v>389</v>
      </c>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row>
    <row r="14" spans="1:44" ht="24.75" customHeight="1" thickBot="1">
      <c r="B14" s="343" t="s">
        <v>341</v>
      </c>
      <c r="C14" s="344"/>
      <c r="D14" s="344"/>
      <c r="E14" s="344"/>
      <c r="F14" s="344"/>
      <c r="G14" s="344">
        <f>SUM(G6:J13)</f>
        <v>108</v>
      </c>
      <c r="H14" s="344"/>
      <c r="I14" s="344"/>
      <c r="J14" s="345"/>
      <c r="K14" s="76"/>
      <c r="L14" s="76"/>
      <c r="M14" s="346" t="s">
        <v>342</v>
      </c>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row>
    <row r="15" spans="1:44" ht="24.75" customHeight="1">
      <c r="B15" s="76"/>
      <c r="C15" s="76"/>
      <c r="D15" s="76"/>
      <c r="E15" s="76"/>
      <c r="F15" s="76"/>
      <c r="G15" s="76"/>
      <c r="H15" s="76"/>
      <c r="I15" s="76"/>
      <c r="J15" s="76"/>
      <c r="K15" s="76"/>
      <c r="L15" s="76"/>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row>
    <row r="16" spans="1:44" ht="24.75" customHeight="1">
      <c r="A16" t="s">
        <v>343</v>
      </c>
      <c r="B16" s="76"/>
      <c r="C16" s="76"/>
      <c r="D16" s="76"/>
      <c r="E16" s="76"/>
      <c r="F16" s="76"/>
      <c r="G16" s="76"/>
      <c r="H16" s="76"/>
      <c r="I16" s="76"/>
      <c r="J16" s="76"/>
      <c r="K16" s="76"/>
      <c r="L16" s="76"/>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row>
    <row r="17" spans="1:44" ht="24.75" customHeight="1">
      <c r="B17" s="355" t="s">
        <v>344</v>
      </c>
      <c r="C17" s="355"/>
      <c r="D17" s="355"/>
      <c r="E17" s="355"/>
      <c r="F17" s="355"/>
      <c r="G17" s="355"/>
      <c r="H17" s="355"/>
      <c r="I17" s="355"/>
      <c r="J17" s="355"/>
      <c r="K17" s="356" t="s">
        <v>390</v>
      </c>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78"/>
      <c r="AR17" s="78"/>
    </row>
    <row r="18" spans="1:44" ht="24.75" customHeight="1" thickBot="1">
      <c r="B18" s="357" t="s">
        <v>346</v>
      </c>
      <c r="C18" s="357"/>
      <c r="D18" s="357"/>
      <c r="E18" s="357"/>
      <c r="F18" s="357"/>
      <c r="G18" s="357"/>
      <c r="H18" s="357"/>
      <c r="I18" s="357"/>
      <c r="J18" s="357"/>
      <c r="K18" s="358" t="s">
        <v>391</v>
      </c>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78"/>
      <c r="AR18" s="78"/>
    </row>
    <row r="19" spans="1:44" ht="24.75" customHeight="1">
      <c r="B19" s="359" t="s">
        <v>392</v>
      </c>
      <c r="C19" s="360"/>
      <c r="D19" s="360"/>
      <c r="E19" s="360"/>
      <c r="F19" s="360"/>
      <c r="G19" s="360"/>
      <c r="H19" s="360"/>
      <c r="I19" s="360"/>
      <c r="J19" s="360"/>
      <c r="K19" s="361" t="s">
        <v>393</v>
      </c>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1"/>
      <c r="AI19" s="361"/>
      <c r="AJ19" s="361"/>
      <c r="AK19" s="361"/>
      <c r="AL19" s="361"/>
      <c r="AM19" s="361"/>
      <c r="AN19" s="361"/>
      <c r="AO19" s="361"/>
      <c r="AP19" s="361"/>
      <c r="AQ19" s="362" t="s">
        <v>350</v>
      </c>
      <c r="AR19" s="363"/>
    </row>
    <row r="20" spans="1:44" ht="24.75" customHeight="1">
      <c r="B20" s="368" t="s">
        <v>394</v>
      </c>
      <c r="C20" s="355"/>
      <c r="D20" s="355"/>
      <c r="E20" s="355"/>
      <c r="F20" s="355"/>
      <c r="G20" s="355"/>
      <c r="H20" s="355"/>
      <c r="I20" s="355"/>
      <c r="J20" s="355"/>
      <c r="K20" s="356" t="s">
        <v>395</v>
      </c>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64"/>
      <c r="AR20" s="365"/>
    </row>
    <row r="21" spans="1:44" ht="24.75" customHeight="1">
      <c r="B21" s="368" t="s">
        <v>396</v>
      </c>
      <c r="C21" s="355"/>
      <c r="D21" s="355"/>
      <c r="E21" s="355"/>
      <c r="F21" s="355"/>
      <c r="G21" s="355"/>
      <c r="H21" s="355"/>
      <c r="I21" s="355"/>
      <c r="J21" s="355"/>
      <c r="K21" s="356" t="s">
        <v>397</v>
      </c>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64"/>
      <c r="AR21" s="365"/>
    </row>
    <row r="22" spans="1:44" ht="24.75" customHeight="1" thickBot="1">
      <c r="B22" s="369" t="s">
        <v>398</v>
      </c>
      <c r="C22" s="370"/>
      <c r="D22" s="370"/>
      <c r="E22" s="370"/>
      <c r="F22" s="370"/>
      <c r="G22" s="370"/>
      <c r="H22" s="370"/>
      <c r="I22" s="370"/>
      <c r="J22" s="370"/>
      <c r="K22" s="371" t="s">
        <v>399</v>
      </c>
      <c r="L22" s="371"/>
      <c r="M22" s="371"/>
      <c r="N22" s="371"/>
      <c r="O22" s="371"/>
      <c r="P22" s="371"/>
      <c r="Q22" s="371"/>
      <c r="R22" s="371"/>
      <c r="S22" s="371"/>
      <c r="T22" s="371"/>
      <c r="U22" s="371"/>
      <c r="V22" s="371"/>
      <c r="W22" s="371"/>
      <c r="X22" s="371"/>
      <c r="Y22" s="371"/>
      <c r="Z22" s="371"/>
      <c r="AA22" s="371"/>
      <c r="AB22" s="371"/>
      <c r="AC22" s="371"/>
      <c r="AD22" s="371"/>
      <c r="AE22" s="371"/>
      <c r="AF22" s="371"/>
      <c r="AG22" s="371"/>
      <c r="AH22" s="371"/>
      <c r="AI22" s="371"/>
      <c r="AJ22" s="371"/>
      <c r="AK22" s="371"/>
      <c r="AL22" s="371"/>
      <c r="AM22" s="371"/>
      <c r="AN22" s="371"/>
      <c r="AO22" s="371"/>
      <c r="AP22" s="371"/>
      <c r="AQ22" s="366"/>
      <c r="AR22" s="367"/>
    </row>
    <row r="23" spans="1:44" ht="24.75" customHeight="1">
      <c r="B23" s="372" t="s">
        <v>400</v>
      </c>
      <c r="C23" s="372"/>
      <c r="D23" s="372"/>
      <c r="E23" s="372"/>
      <c r="F23" s="372"/>
      <c r="G23" s="372"/>
      <c r="H23" s="372"/>
      <c r="I23" s="372"/>
      <c r="J23" s="372"/>
      <c r="K23" s="373" t="s">
        <v>401</v>
      </c>
      <c r="L23" s="373"/>
      <c r="M23" s="373"/>
      <c r="N23" s="373"/>
      <c r="O23" s="373"/>
      <c r="P23" s="373"/>
      <c r="Q23" s="373"/>
      <c r="R23" s="373"/>
      <c r="S23" s="373"/>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78"/>
      <c r="AR23" s="78"/>
    </row>
    <row r="24" spans="1:44" ht="24.75" customHeight="1">
      <c r="B24" s="355" t="s">
        <v>402</v>
      </c>
      <c r="C24" s="355"/>
      <c r="D24" s="355"/>
      <c r="E24" s="355"/>
      <c r="F24" s="355"/>
      <c r="G24" s="355"/>
      <c r="H24" s="355"/>
      <c r="I24" s="355"/>
      <c r="J24" s="355"/>
      <c r="K24" s="356" t="s">
        <v>403</v>
      </c>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78"/>
      <c r="AR24" s="78"/>
    </row>
    <row r="25" spans="1:44" ht="24.75" customHeight="1">
      <c r="B25" s="355" t="s">
        <v>404</v>
      </c>
      <c r="C25" s="355"/>
      <c r="D25" s="355"/>
      <c r="E25" s="355"/>
      <c r="F25" s="355"/>
      <c r="G25" s="355"/>
      <c r="H25" s="355"/>
      <c r="I25" s="355"/>
      <c r="J25" s="355"/>
      <c r="K25" s="356" t="s">
        <v>405</v>
      </c>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78"/>
      <c r="AR25" s="78"/>
    </row>
    <row r="26" spans="1:44" ht="24.75" customHeight="1">
      <c r="B26" s="76"/>
      <c r="C26" s="76"/>
      <c r="D26" s="76"/>
      <c r="E26" s="76"/>
      <c r="F26" s="76"/>
      <c r="G26" s="76"/>
      <c r="H26" s="76"/>
      <c r="I26" s="76"/>
      <c r="J26" s="76"/>
      <c r="K26" s="76"/>
      <c r="L26" s="76"/>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row>
    <row r="27" spans="1:44" ht="24.75" customHeight="1">
      <c r="A27" s="374" t="s">
        <v>363</v>
      </c>
      <c r="B27" s="374"/>
      <c r="C27" s="374"/>
      <c r="D27" s="374"/>
      <c r="E27" s="374"/>
      <c r="F27" s="374"/>
      <c r="G27" s="374"/>
      <c r="H27" s="374"/>
      <c r="I27" s="374"/>
      <c r="J27" s="374"/>
      <c r="K27" s="374"/>
      <c r="L27" s="374"/>
      <c r="M27" s="374"/>
      <c r="N27" s="374"/>
      <c r="O27" s="374"/>
      <c r="P27" s="374"/>
      <c r="Q27" s="374"/>
      <c r="R27" s="374"/>
      <c r="S27" s="374"/>
      <c r="T27" s="374"/>
      <c r="U27" s="374"/>
      <c r="V27" s="374"/>
      <c r="W27" s="374"/>
      <c r="X27" s="374"/>
      <c r="Y27" s="374"/>
      <c r="Z27" s="374"/>
      <c r="AA27" s="374"/>
      <c r="AB27" s="374"/>
      <c r="AC27" s="374"/>
      <c r="AD27" s="374"/>
      <c r="AE27" s="374"/>
      <c r="AF27" s="374"/>
      <c r="AG27" s="374"/>
      <c r="AH27" s="374"/>
      <c r="AI27" s="374"/>
      <c r="AJ27" s="374"/>
      <c r="AK27" s="374"/>
      <c r="AL27" s="374"/>
      <c r="AM27" s="374"/>
      <c r="AN27" s="374"/>
      <c r="AO27" s="374"/>
      <c r="AP27" s="374"/>
      <c r="AQ27" s="374"/>
      <c r="AR27" s="374"/>
    </row>
    <row r="28" spans="1:44" ht="24.75" customHeight="1">
      <c r="A28" s="375" t="s">
        <v>364</v>
      </c>
      <c r="B28" s="375"/>
      <c r="C28" s="375" t="s">
        <v>365</v>
      </c>
      <c r="D28" s="375"/>
      <c r="E28" s="375"/>
      <c r="F28" s="375"/>
      <c r="G28" s="375"/>
      <c r="H28" s="375"/>
      <c r="I28" s="375"/>
      <c r="J28" s="375"/>
      <c r="K28" s="375" t="s">
        <v>327</v>
      </c>
      <c r="L28" s="375"/>
      <c r="M28" s="375"/>
      <c r="N28" s="375"/>
      <c r="O28" s="375" t="s">
        <v>366</v>
      </c>
      <c r="P28" s="375"/>
      <c r="Q28" s="375"/>
      <c r="R28" s="375"/>
      <c r="S28" s="375"/>
      <c r="T28" s="375"/>
      <c r="U28" s="375" t="s">
        <v>367</v>
      </c>
      <c r="V28" s="375"/>
      <c r="W28" s="375"/>
      <c r="X28" s="375"/>
      <c r="Y28" s="375"/>
      <c r="Z28" s="375"/>
      <c r="AA28" s="375" t="s">
        <v>368</v>
      </c>
      <c r="AB28" s="375"/>
      <c r="AC28" s="375"/>
      <c r="AD28" s="375"/>
      <c r="AE28" s="375"/>
      <c r="AF28" s="375"/>
      <c r="AG28" s="375"/>
      <c r="AH28" s="375"/>
      <c r="AI28" s="375"/>
      <c r="AJ28" s="375"/>
      <c r="AK28" s="375"/>
      <c r="AL28" s="375" t="s">
        <v>369</v>
      </c>
      <c r="AM28" s="375"/>
      <c r="AN28" s="375"/>
      <c r="AO28" s="375"/>
      <c r="AP28" s="375" t="s">
        <v>370</v>
      </c>
      <c r="AQ28" s="375"/>
      <c r="AR28" s="375"/>
    </row>
    <row r="29" spans="1:44" ht="24.75" customHeight="1">
      <c r="A29" s="375"/>
      <c r="B29" s="375"/>
      <c r="C29" s="375"/>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375"/>
      <c r="AE29" s="375"/>
      <c r="AF29" s="375"/>
      <c r="AG29" s="375"/>
      <c r="AH29" s="375"/>
      <c r="AI29" s="375"/>
      <c r="AJ29" s="375"/>
      <c r="AK29" s="375"/>
      <c r="AL29" s="375"/>
      <c r="AM29" s="375"/>
      <c r="AN29" s="375"/>
      <c r="AO29" s="375"/>
      <c r="AP29" s="375"/>
      <c r="AQ29" s="375"/>
      <c r="AR29" s="375"/>
    </row>
    <row r="30" spans="1:44" ht="24.75" customHeight="1">
      <c r="A30" s="378">
        <v>1</v>
      </c>
      <c r="B30" s="378"/>
      <c r="C30" s="379" t="s">
        <v>406</v>
      </c>
      <c r="D30" s="379"/>
      <c r="E30" s="379"/>
      <c r="F30" s="379"/>
      <c r="G30" s="379"/>
      <c r="H30" s="379"/>
      <c r="I30" s="379"/>
      <c r="J30" s="379"/>
      <c r="K30" s="379" t="s">
        <v>381</v>
      </c>
      <c r="L30" s="379"/>
      <c r="M30" s="379"/>
      <c r="N30" s="379"/>
      <c r="O30" s="379" t="s">
        <v>407</v>
      </c>
      <c r="P30" s="379"/>
      <c r="Q30" s="379"/>
      <c r="R30" s="379"/>
      <c r="S30" s="379"/>
      <c r="T30" s="379"/>
      <c r="U30" s="379" t="s">
        <v>408</v>
      </c>
      <c r="V30" s="379"/>
      <c r="W30" s="379"/>
      <c r="X30" s="379"/>
      <c r="Y30" s="379"/>
      <c r="Z30" s="379"/>
      <c r="AA30" s="379" t="s">
        <v>409</v>
      </c>
      <c r="AB30" s="379"/>
      <c r="AC30" s="379"/>
      <c r="AD30" s="379"/>
      <c r="AE30" s="379"/>
      <c r="AF30" s="379"/>
      <c r="AG30" s="379"/>
      <c r="AH30" s="379"/>
      <c r="AI30" s="379"/>
      <c r="AJ30" s="379"/>
      <c r="AK30" s="379"/>
      <c r="AL30" s="376"/>
      <c r="AM30" s="376"/>
      <c r="AN30" s="376"/>
      <c r="AO30" s="376"/>
      <c r="AP30" s="377"/>
      <c r="AQ30" s="377"/>
      <c r="AR30" s="377"/>
    </row>
    <row r="31" spans="1:44" ht="24.75" customHeight="1">
      <c r="A31" s="378">
        <v>2</v>
      </c>
      <c r="B31" s="378"/>
      <c r="C31" s="379" t="s">
        <v>410</v>
      </c>
      <c r="D31" s="379"/>
      <c r="E31" s="379"/>
      <c r="F31" s="379"/>
      <c r="G31" s="379"/>
      <c r="H31" s="379"/>
      <c r="I31" s="379"/>
      <c r="J31" s="379"/>
      <c r="K31" s="379" t="s">
        <v>381</v>
      </c>
      <c r="L31" s="379"/>
      <c r="M31" s="379"/>
      <c r="N31" s="379"/>
      <c r="O31" s="379" t="s">
        <v>411</v>
      </c>
      <c r="P31" s="379"/>
      <c r="Q31" s="379"/>
      <c r="R31" s="379"/>
      <c r="S31" s="379"/>
      <c r="T31" s="379"/>
      <c r="U31" s="379" t="s">
        <v>412</v>
      </c>
      <c r="V31" s="379"/>
      <c r="W31" s="379"/>
      <c r="X31" s="379"/>
      <c r="Y31" s="379"/>
      <c r="Z31" s="379"/>
      <c r="AA31" s="379" t="s">
        <v>413</v>
      </c>
      <c r="AB31" s="379"/>
      <c r="AC31" s="379"/>
      <c r="AD31" s="379"/>
      <c r="AE31" s="379"/>
      <c r="AF31" s="379"/>
      <c r="AG31" s="379"/>
      <c r="AH31" s="379"/>
      <c r="AI31" s="379"/>
      <c r="AJ31" s="379"/>
      <c r="AK31" s="379"/>
      <c r="AL31" s="376"/>
      <c r="AM31" s="376"/>
      <c r="AN31" s="376"/>
      <c r="AO31" s="376"/>
      <c r="AP31" s="377"/>
      <c r="AQ31" s="377"/>
      <c r="AR31" s="377"/>
    </row>
    <row r="32" spans="1:44" ht="24.75" customHeight="1">
      <c r="A32" s="378">
        <v>3</v>
      </c>
      <c r="B32" s="378"/>
      <c r="C32" s="379" t="s">
        <v>414</v>
      </c>
      <c r="D32" s="379"/>
      <c r="E32" s="379"/>
      <c r="F32" s="379"/>
      <c r="G32" s="379"/>
      <c r="H32" s="379"/>
      <c r="I32" s="379"/>
      <c r="J32" s="379"/>
      <c r="K32" s="379" t="s">
        <v>381</v>
      </c>
      <c r="L32" s="379"/>
      <c r="M32" s="379"/>
      <c r="N32" s="379"/>
      <c r="O32" s="379" t="s">
        <v>407</v>
      </c>
      <c r="P32" s="379"/>
      <c r="Q32" s="379"/>
      <c r="R32" s="379"/>
      <c r="S32" s="379"/>
      <c r="T32" s="379"/>
      <c r="U32" s="379" t="s">
        <v>415</v>
      </c>
      <c r="V32" s="379"/>
      <c r="W32" s="379"/>
      <c r="X32" s="379"/>
      <c r="Y32" s="379"/>
      <c r="Z32" s="379"/>
      <c r="AA32" s="379" t="s">
        <v>413</v>
      </c>
      <c r="AB32" s="379"/>
      <c r="AC32" s="379"/>
      <c r="AD32" s="379"/>
      <c r="AE32" s="379"/>
      <c r="AF32" s="379"/>
      <c r="AG32" s="379"/>
      <c r="AH32" s="379"/>
      <c r="AI32" s="379"/>
      <c r="AJ32" s="379"/>
      <c r="AK32" s="379"/>
      <c r="AL32" s="376"/>
      <c r="AM32" s="376"/>
      <c r="AN32" s="376"/>
      <c r="AO32" s="376"/>
      <c r="AP32" s="377"/>
      <c r="AQ32" s="377"/>
      <c r="AR32" s="377"/>
    </row>
  </sheetData>
  <sheetProtection algorithmName="SHA-512" hashValue="1T+mTYsSA0u26vAOQGKfe/q/UMdw0JZVZZHa2KX5oQb3iHKyS5C0ls9bxPO5c65yS/E+eRljJEqGRRrrJWx52g==" saltValue="SfIh5DsjfFp4zdwiSgXgLg==" spinCount="100000" sheet="1" objects="1" scenarios="1"/>
  <mergeCells count="80">
    <mergeCell ref="AL32:AO32"/>
    <mergeCell ref="AP32:AR32"/>
    <mergeCell ref="A32:B32"/>
    <mergeCell ref="C32:J32"/>
    <mergeCell ref="K32:N32"/>
    <mergeCell ref="O32:T32"/>
    <mergeCell ref="U32:Z32"/>
    <mergeCell ref="AA32:AK32"/>
    <mergeCell ref="AL30:AO30"/>
    <mergeCell ref="AP30:AR30"/>
    <mergeCell ref="A31:B31"/>
    <mergeCell ref="C31:J31"/>
    <mergeCell ref="K31:N31"/>
    <mergeCell ref="O31:T31"/>
    <mergeCell ref="U31:Z31"/>
    <mergeCell ref="AA31:AK31"/>
    <mergeCell ref="AL31:AO31"/>
    <mergeCell ref="AP31:AR31"/>
    <mergeCell ref="A30:B30"/>
    <mergeCell ref="C30:J30"/>
    <mergeCell ref="K30:N30"/>
    <mergeCell ref="O30:T30"/>
    <mergeCell ref="U30:Z30"/>
    <mergeCell ref="AA30:AK30"/>
    <mergeCell ref="A27:AR27"/>
    <mergeCell ref="A28:B29"/>
    <mergeCell ref="C28:J29"/>
    <mergeCell ref="K28:N29"/>
    <mergeCell ref="O28:T29"/>
    <mergeCell ref="U28:Z29"/>
    <mergeCell ref="AA28:AK29"/>
    <mergeCell ref="AL28:AO29"/>
    <mergeCell ref="AP28:AR29"/>
    <mergeCell ref="B23:J23"/>
    <mergeCell ref="K23:AP23"/>
    <mergeCell ref="B24:J24"/>
    <mergeCell ref="K24:AP24"/>
    <mergeCell ref="B25:J25"/>
    <mergeCell ref="K25:AP25"/>
    <mergeCell ref="AQ19:AR22"/>
    <mergeCell ref="B20:J20"/>
    <mergeCell ref="K20:AP20"/>
    <mergeCell ref="B21:J21"/>
    <mergeCell ref="K21:AP21"/>
    <mergeCell ref="B22:J22"/>
    <mergeCell ref="K22:AP22"/>
    <mergeCell ref="B17:J17"/>
    <mergeCell ref="K17:AP17"/>
    <mergeCell ref="B18:J18"/>
    <mergeCell ref="K18:AP18"/>
    <mergeCell ref="B19:J19"/>
    <mergeCell ref="K19:AP19"/>
    <mergeCell ref="B13:F13"/>
    <mergeCell ref="G13:J13"/>
    <mergeCell ref="M13:AR13"/>
    <mergeCell ref="B14:F14"/>
    <mergeCell ref="G14:J14"/>
    <mergeCell ref="M14:AR14"/>
    <mergeCell ref="A1:AR1"/>
    <mergeCell ref="B5:F5"/>
    <mergeCell ref="G5:J5"/>
    <mergeCell ref="M5:P5"/>
    <mergeCell ref="B10:F10"/>
    <mergeCell ref="G10:J10"/>
    <mergeCell ref="M10:AR10"/>
    <mergeCell ref="B6:F6"/>
    <mergeCell ref="G6:J6"/>
    <mergeCell ref="M6:AR7"/>
    <mergeCell ref="B7:F7"/>
    <mergeCell ref="G7:J7"/>
    <mergeCell ref="B8:F8"/>
    <mergeCell ref="G8:J8"/>
    <mergeCell ref="M8:AR9"/>
    <mergeCell ref="B9:F9"/>
    <mergeCell ref="G9:J9"/>
    <mergeCell ref="B11:F11"/>
    <mergeCell ref="G11:J11"/>
    <mergeCell ref="M11:AR12"/>
    <mergeCell ref="B12:F12"/>
    <mergeCell ref="G12:J12"/>
  </mergeCells>
  <phoneticPr fontId="1"/>
  <hyperlinks>
    <hyperlink ref="M13" r:id="rId1"/>
    <hyperlink ref="M10" r:id="rId2"/>
  </hyperlinks>
  <pageMargins left="0.31496062992125984" right="0.31496062992125984" top="0.74803149606299213" bottom="0.74803149606299213" header="0.31496062992125984" footer="0.31496062992125984"/>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16"/>
  <sheetViews>
    <sheetView workbookViewId="0">
      <selection activeCell="G7" sqref="G7"/>
    </sheetView>
  </sheetViews>
  <sheetFormatPr defaultRowHeight="31.5" customHeight="1"/>
  <sheetData>
    <row r="1" spans="1:14" ht="31.5" customHeight="1">
      <c r="A1" s="1"/>
      <c r="B1" s="382" t="s">
        <v>12</v>
      </c>
      <c r="C1" s="382"/>
      <c r="D1" s="382"/>
      <c r="E1" s="382"/>
      <c r="F1" s="382"/>
      <c r="G1" s="382"/>
      <c r="H1" s="1"/>
      <c r="I1" s="1"/>
      <c r="J1" s="1"/>
      <c r="K1" s="1"/>
      <c r="L1" s="1"/>
      <c r="M1" s="1"/>
      <c r="N1" s="1"/>
    </row>
    <row r="2" spans="1:14" ht="31.5" customHeight="1">
      <c r="A2" s="383"/>
      <c r="B2" s="383"/>
      <c r="C2" s="384" t="s">
        <v>10</v>
      </c>
      <c r="D2" s="384"/>
      <c r="E2" s="384"/>
      <c r="F2" s="384"/>
      <c r="G2" s="384"/>
      <c r="H2" s="1"/>
      <c r="I2" s="2"/>
      <c r="J2" s="1"/>
      <c r="K2" s="1"/>
      <c r="L2" s="2"/>
      <c r="M2" s="1"/>
      <c r="N2" s="2"/>
    </row>
    <row r="3" spans="1:14" ht="31.5" customHeight="1">
      <c r="A3" s="383"/>
      <c r="B3" s="383"/>
      <c r="C3" s="3">
        <v>5</v>
      </c>
      <c r="D3" s="3">
        <v>4</v>
      </c>
      <c r="E3" s="3">
        <v>3</v>
      </c>
      <c r="F3" s="3">
        <v>2</v>
      </c>
      <c r="G3" s="3">
        <v>1</v>
      </c>
      <c r="H3" s="1"/>
      <c r="I3" s="4"/>
      <c r="J3" s="4"/>
      <c r="K3" s="1"/>
      <c r="L3" s="4"/>
      <c r="M3" s="1"/>
      <c r="N3" s="4"/>
    </row>
    <row r="4" spans="1:14" ht="31.5" customHeight="1">
      <c r="A4" s="385" t="s">
        <v>9</v>
      </c>
      <c r="B4" s="3">
        <v>5</v>
      </c>
      <c r="C4" s="3" t="s">
        <v>42</v>
      </c>
      <c r="D4" s="3" t="s">
        <v>42</v>
      </c>
      <c r="E4" s="3" t="s">
        <v>41</v>
      </c>
      <c r="F4" s="3" t="s">
        <v>13</v>
      </c>
      <c r="G4" s="3" t="s">
        <v>43</v>
      </c>
      <c r="H4" s="1"/>
      <c r="I4" s="4"/>
      <c r="J4" s="4"/>
      <c r="K4" s="1"/>
      <c r="L4" s="4"/>
      <c r="M4" s="1"/>
      <c r="N4" s="4"/>
    </row>
    <row r="5" spans="1:14" ht="31.5" customHeight="1">
      <c r="A5" s="385"/>
      <c r="B5" s="3">
        <v>4</v>
      </c>
      <c r="C5" s="3" t="s">
        <v>41</v>
      </c>
      <c r="D5" s="3" t="s">
        <v>41</v>
      </c>
      <c r="E5" s="3" t="s">
        <v>13</v>
      </c>
      <c r="F5" s="3" t="s">
        <v>13</v>
      </c>
      <c r="G5" s="3" t="s">
        <v>43</v>
      </c>
      <c r="H5" s="1"/>
      <c r="I5" s="4"/>
      <c r="J5" s="4"/>
      <c r="K5" s="1"/>
      <c r="L5" s="4"/>
      <c r="M5" s="1"/>
      <c r="N5" s="4"/>
    </row>
    <row r="6" spans="1:14" ht="31.5" customHeight="1">
      <c r="A6" s="385"/>
      <c r="B6" s="3">
        <v>3</v>
      </c>
      <c r="C6" s="3" t="s">
        <v>41</v>
      </c>
      <c r="D6" s="3" t="s">
        <v>13</v>
      </c>
      <c r="E6" s="3" t="s">
        <v>0</v>
      </c>
      <c r="F6" s="3" t="s">
        <v>0</v>
      </c>
      <c r="G6" s="3" t="s">
        <v>44</v>
      </c>
      <c r="H6" s="1"/>
      <c r="I6" s="1"/>
      <c r="J6" s="1"/>
      <c r="K6" s="1"/>
      <c r="L6" s="1"/>
      <c r="M6" s="1"/>
      <c r="N6" s="1"/>
    </row>
    <row r="7" spans="1:14" ht="31.5" customHeight="1">
      <c r="A7" s="385"/>
      <c r="B7" s="3">
        <v>2</v>
      </c>
      <c r="C7" s="3" t="s">
        <v>13</v>
      </c>
      <c r="D7" s="3" t="s">
        <v>0</v>
      </c>
      <c r="E7" s="3" t="s">
        <v>0</v>
      </c>
      <c r="F7" s="3" t="s">
        <v>44</v>
      </c>
      <c r="G7" s="3" t="s">
        <v>44</v>
      </c>
      <c r="H7" s="1"/>
      <c r="I7" s="4"/>
      <c r="J7" s="1"/>
      <c r="K7" s="1"/>
      <c r="L7" s="1"/>
      <c r="M7" s="1"/>
      <c r="N7" s="1"/>
    </row>
    <row r="8" spans="1:14" ht="31.5" customHeight="1">
      <c r="A8" s="385"/>
      <c r="B8" s="3">
        <v>1</v>
      </c>
      <c r="C8" s="3" t="s">
        <v>44</v>
      </c>
      <c r="D8" s="3" t="s">
        <v>44</v>
      </c>
      <c r="E8" s="3" t="s">
        <v>44</v>
      </c>
      <c r="F8" s="3" t="s">
        <v>44</v>
      </c>
      <c r="G8" s="3" t="s">
        <v>44</v>
      </c>
      <c r="H8" s="1"/>
      <c r="I8" s="4"/>
      <c r="J8" s="1"/>
      <c r="K8" s="1"/>
      <c r="L8" s="1"/>
      <c r="M8" s="1"/>
      <c r="N8" s="1"/>
    </row>
    <row r="9" spans="1:14" ht="31.5" customHeight="1">
      <c r="A9" s="1"/>
      <c r="B9" s="1"/>
      <c r="C9" s="1"/>
      <c r="D9" s="1"/>
      <c r="E9" s="1"/>
      <c r="F9" s="1"/>
      <c r="G9" s="1"/>
      <c r="H9" s="1"/>
      <c r="I9" s="4"/>
      <c r="J9" s="1"/>
      <c r="K9" s="1"/>
      <c r="L9" s="1"/>
      <c r="M9" s="1"/>
      <c r="N9" s="1"/>
    </row>
    <row r="10" spans="1:14" ht="31.5" customHeight="1">
      <c r="A10" s="386" t="s">
        <v>155</v>
      </c>
      <c r="B10" s="387"/>
      <c r="C10" s="387"/>
      <c r="D10" s="387"/>
      <c r="E10" s="387"/>
      <c r="F10" s="387"/>
      <c r="G10" s="387"/>
      <c r="H10" s="1"/>
      <c r="I10" s="4"/>
      <c r="J10" s="1"/>
      <c r="K10" s="1"/>
      <c r="L10" s="1"/>
      <c r="M10" s="1"/>
      <c r="N10" s="1"/>
    </row>
    <row r="11" spans="1:14" ht="31.5" customHeight="1">
      <c r="A11" s="387"/>
      <c r="B11" s="387"/>
      <c r="C11" s="387"/>
      <c r="D11" s="387"/>
      <c r="E11" s="387"/>
      <c r="F11" s="387"/>
      <c r="G11" s="387"/>
      <c r="H11" s="1"/>
      <c r="I11" s="1"/>
      <c r="J11" s="1"/>
      <c r="K11" s="1"/>
      <c r="L11" s="1"/>
      <c r="M11" s="1"/>
      <c r="N11" s="1"/>
    </row>
    <row r="14" spans="1:14" ht="31.5" customHeight="1">
      <c r="B14" s="380" t="s">
        <v>156</v>
      </c>
      <c r="C14" s="381"/>
      <c r="D14" s="381"/>
      <c r="E14" s="381"/>
      <c r="F14" s="381"/>
      <c r="G14" s="381"/>
    </row>
    <row r="15" spans="1:14" ht="31.5" customHeight="1">
      <c r="B15" s="381"/>
      <c r="C15" s="381"/>
      <c r="D15" s="381"/>
      <c r="E15" s="381"/>
      <c r="F15" s="381"/>
      <c r="G15" s="381"/>
    </row>
    <row r="16" spans="1:14" ht="31.5" customHeight="1">
      <c r="B16" s="381"/>
      <c r="C16" s="381"/>
      <c r="D16" s="381"/>
      <c r="E16" s="381"/>
      <c r="F16" s="381"/>
      <c r="G16" s="381"/>
    </row>
  </sheetData>
  <sheetProtection algorithmName="SHA-512" hashValue="UeFFWj1PP47nQ2Kl/5X5tUkSfngoBqozWsfdNY7b+a91JNIcNJkn571Ox3rHdPnO5qWPhQCxtScXcHaiJlrjwA==" saltValue="R0qqVzwl2eyqVdHZ48oJYA==" spinCount="100000" sheet="1"/>
  <mergeCells count="6">
    <mergeCell ref="B14:G16"/>
    <mergeCell ref="B1:G1"/>
    <mergeCell ref="A2:B3"/>
    <mergeCell ref="C2:G2"/>
    <mergeCell ref="A4:A8"/>
    <mergeCell ref="A10:G11"/>
  </mergeCells>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操作手順</vt:lpstr>
      <vt:lpstr>入力画面</vt:lpstr>
      <vt:lpstr>環境（土木工事＆間接部門）</vt:lpstr>
      <vt:lpstr>土木現場用リスクアセスメント表</vt:lpstr>
      <vt:lpstr>環境法規制等</vt:lpstr>
      <vt:lpstr>現場用環境法規制等</vt:lpstr>
      <vt:lpstr>野生動物の重要種一覧表（鹿児島）</vt:lpstr>
      <vt:lpstr>野生植物の重要種一覧表（鹿児島）</vt:lpstr>
      <vt:lpstr>評価表</vt:lpstr>
      <vt:lpstr>入力画面!Criteria</vt:lpstr>
      <vt:lpstr>'環境（土木工事＆間接部門）'!Print_Titles</vt:lpstr>
      <vt:lpstr>環境法規制等!Print_Titles</vt:lpstr>
      <vt:lpstr>現場用環境法規制等!Print_Titles</vt:lpstr>
      <vt:lpstr>土木現場用リスクアセスメント表!Print_Titles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tanoue</dc:creator>
  <cp:lastModifiedBy>jkawano</cp:lastModifiedBy>
  <cp:lastPrinted>2016-02-14T12:37:10Z</cp:lastPrinted>
  <dcterms:created xsi:type="dcterms:W3CDTF">2008-10-27T23:02:15Z</dcterms:created>
  <dcterms:modified xsi:type="dcterms:W3CDTF">2016-03-22T20:28:21Z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3f408228-4123-49bb-8ca0-43db1705e10b</vt:lpwstr>
  </property>
</Properties>
</file>